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ables/table1.xml" ContentType="application/vnd.openxmlformats-officedocument.spreadsheetml.table+xml"/>
  <Override PartName="/xl/worksheets/sheet4.xml" ContentType="application/vnd.openxmlformats-officedocument.spreadsheetml.worksheet+xml"/>
  <Override PartName="/xl/tables/table2.xml" ContentType="application/vnd.openxmlformats-officedocument.spreadsheetml.table+xml"/>
  <Override PartName="/xl/worksheets/sheet5.xml" ContentType="application/vnd.openxmlformats-officedocument.spreadsheetml.worksheet+xml"/>
  <Override PartName="/xl/tables/table3.xml" ContentType="application/vnd.openxmlformats-officedocument.spreadsheetml.table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Assumptions" sheetId="2" state="visible" r:id="rId2"/>
    <sheet xmlns:r="http://schemas.openxmlformats.org/officeDocument/2006/relationships" name="Lee" sheetId="3" state="visible" r:id="rId3"/>
    <sheet xmlns:r="http://schemas.openxmlformats.org/officeDocument/2006/relationships" name="Collier" sheetId="4" state="visible" r:id="rId4"/>
    <sheet xmlns:r="http://schemas.openxmlformats.org/officeDocument/2006/relationships" name="Charlotte" sheetId="5" state="visible" r:id="rId5"/>
    <sheet xmlns:r="http://schemas.openxmlformats.org/officeDocument/2006/relationships" name="Sources &amp; Links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$#,##0"/>
  </numFmts>
  <fonts count="4">
    <font>
      <name val="Calibri"/>
      <family val="2"/>
      <color theme="1"/>
      <sz val="11"/>
      <scheme val="minor"/>
    </font>
    <font>
      <b val="1"/>
      <color rgb="000F172A"/>
      <sz val="16"/>
    </font>
    <font>
      <color rgb="00475569"/>
    </font>
    <font>
      <b val="1"/>
      <color rgb="000F172A"/>
    </font>
  </fonts>
  <fills count="3">
    <fill>
      <patternFill/>
    </fill>
    <fill>
      <patternFill patternType="gray125"/>
    </fill>
    <fill>
      <patternFill patternType="solid">
        <fgColor rgb="00EFF6FF"/>
      </patternFill>
    </fill>
  </fills>
  <borders count="2">
    <border>
      <left/>
      <right/>
      <top/>
      <bottom/>
      <diagonal/>
    </border>
    <border>
      <left style="thin">
        <color rgb="00DBEAFE"/>
      </left>
      <right style="thin">
        <color rgb="00DBEAFE"/>
      </right>
      <top style="thin">
        <color rgb="00DBEAFE"/>
      </top>
      <bottom style="thin">
        <color rgb="00DBEAFE"/>
      </bottom>
    </border>
  </borders>
  <cellStyleXfs count="1">
    <xf numFmtId="0" fontId="0" fillId="0" borderId="0"/>
  </cellStyleXfs>
  <cellXfs count="12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left" vertical="center" wrapText="1"/>
    </xf>
    <xf numFmtId="164" fontId="0" fillId="0" borderId="1" applyAlignment="1" pivotButton="0" quotePrefix="0" xfId="0">
      <alignment horizontal="left" vertical="center" wrapText="1"/>
    </xf>
    <xf numFmtId="0" fontId="3" fillId="0" borderId="0" pivotButton="0" quotePrefix="0" xfId="0"/>
    <xf numFmtId="0" fontId="2" fillId="0" borderId="0" applyAlignment="1" pivotButton="0" quotePrefix="0" xfId="0">
      <alignment horizontal="left" vertical="center" wrapText="1"/>
    </xf>
    <xf numFmtId="9" fontId="0" fillId="0" borderId="1" applyAlignment="1" pivotButton="0" quotePrefix="0" xfId="0">
      <alignment horizontal="left" vertical="center" wrapText="1"/>
    </xf>
    <xf numFmtId="0" fontId="3" fillId="0" borderId="1" applyAlignment="1" pivotButton="0" quotePrefix="0" xfId="0">
      <alignment horizontal="left" vertical="center" wrapText="1"/>
    </xf>
    <xf numFmtId="164" fontId="0" fillId="0" borderId="0" pivotButton="0" quotePrefix="0" xfId="0"/>
    <xf numFmtId="9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tables/table1.xml><?xml version="1.0" encoding="utf-8"?>
<table xmlns="http://schemas.openxmlformats.org/spreadsheetml/2006/main" id="1" name="Tbl_Lee" displayName="Tbl_Lee" ref="A4:R200" headerRowCount="1">
  <autoFilter ref="A4:R200"/>
  <tableColumns count="18">
    <tableColumn id="1" name="ID"/>
    <tableColumn id="2" name="Property Name"/>
    <tableColumn id="3" name="Address"/>
    <tableColumn id="4" name="City"/>
    <tableColumn id="5" name="County"/>
    <tableColumn id="6" name="Property Type"/>
    <tableColumn id="7" name="Distress Type"/>
    <tableColumn id="8" name="Source URL"/>
    <tableColumn id="9" name="Asking/Case Amount (USD)"/>
    <tableColumn id="10" name="Est. Market Value (USD)"/>
    <tableColumn id="11" name="Offer % of Value"/>
    <tableColumn id="12" name="Est Rehab (USD)"/>
    <tableColumn id="13" name="Est Closing (USD)"/>
    <tableColumn id="14" name="Due Diligence Buffer (USD)"/>
    <tableColumn id="15" name="Estimated Proposed Offer (USD)"/>
    <tableColumn id="16" name="Status/Stage"/>
    <tableColumn id="17" name="Contact"/>
    <tableColumn id="18" name="Notes"/>
  </tableColumns>
  <tableStyleInfo name="TableStyleMedium2" showRowStripes="1"/>
</table>
</file>

<file path=xl/tables/table2.xml><?xml version="1.0" encoding="utf-8"?>
<table xmlns="http://schemas.openxmlformats.org/spreadsheetml/2006/main" id="2" name="Tbl_Collier" displayName="Tbl_Collier" ref="A4:R200" headerRowCount="1">
  <autoFilter ref="A4:R200"/>
  <tableColumns count="18">
    <tableColumn id="1" name="ID"/>
    <tableColumn id="2" name="Property Name"/>
    <tableColumn id="3" name="Address"/>
    <tableColumn id="4" name="City"/>
    <tableColumn id="5" name="County"/>
    <tableColumn id="6" name="Property Type"/>
    <tableColumn id="7" name="Distress Type"/>
    <tableColumn id="8" name="Source URL"/>
    <tableColumn id="9" name="Asking/Case Amount (USD)"/>
    <tableColumn id="10" name="Est. Market Value (USD)"/>
    <tableColumn id="11" name="Offer % of Value"/>
    <tableColumn id="12" name="Est Rehab (USD)"/>
    <tableColumn id="13" name="Est Closing (USD)"/>
    <tableColumn id="14" name="Due Diligence Buffer (USD)"/>
    <tableColumn id="15" name="Estimated Proposed Offer (USD)"/>
    <tableColumn id="16" name="Status/Stage"/>
    <tableColumn id="17" name="Contact"/>
    <tableColumn id="18" name="Notes"/>
  </tableColumns>
  <tableStyleInfo name="TableStyleMedium2" showRowStripes="1"/>
</table>
</file>

<file path=xl/tables/table3.xml><?xml version="1.0" encoding="utf-8"?>
<table xmlns="http://schemas.openxmlformats.org/spreadsheetml/2006/main" id="3" name="Tbl_Charlotte" displayName="Tbl_Charlotte" ref="A4:R200" headerRowCount="1">
  <autoFilter ref="A4:R200"/>
  <tableColumns count="18">
    <tableColumn id="1" name="ID"/>
    <tableColumn id="2" name="Property Name"/>
    <tableColumn id="3" name="Address"/>
    <tableColumn id="4" name="City"/>
    <tableColumn id="5" name="County"/>
    <tableColumn id="6" name="Property Type"/>
    <tableColumn id="7" name="Distress Type"/>
    <tableColumn id="8" name="Source URL"/>
    <tableColumn id="9" name="Asking/Case Amount (USD)"/>
    <tableColumn id="10" name="Est. Market Value (USD)"/>
    <tableColumn id="11" name="Offer % of Value"/>
    <tableColumn id="12" name="Est Rehab (USD)"/>
    <tableColumn id="13" name="Est Closing (USD)"/>
    <tableColumn id="14" name="Due Diligence Buffer (USD)"/>
    <tableColumn id="15" name="Estimated Proposed Offer (USD)"/>
    <tableColumn id="16" name="Status/Stage"/>
    <tableColumn id="17" name="Contact"/>
    <tableColumn id="18" name="Notes"/>
  </tableColumns>
  <tableStyleInfo name="TableStyleMedium2" showRow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Relationships xmlns="http://schemas.openxmlformats.org/package/2006/relationships"><Relationship Type="http://schemas.openxmlformats.org/officeDocument/2006/relationships/table" Target="/xl/tables/table1.xml" Id="rId1"/></Relationships>
</file>

<file path=xl/worksheets/_rels/sheet4.xml.rels><Relationships xmlns="http://schemas.openxmlformats.org/package/2006/relationships"><Relationship Type="http://schemas.openxmlformats.org/officeDocument/2006/relationships/table" Target="/xl/tables/table2.xml" Id="rId1"/></Relationships>
</file>

<file path=xl/worksheets/_rels/sheet5.xml.rels><Relationships xmlns="http://schemas.openxmlformats.org/package/2006/relationships"><Relationship Type="http://schemas.openxmlformats.org/officeDocument/2006/relationships/table" Target="/xl/tables/table3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12"/>
  <sheetViews>
    <sheetView workbookViewId="0">
      <selection activeCell="A1" sqref="A1"/>
    </sheetView>
  </sheetViews>
  <sheetFormatPr baseColWidth="8" defaultRowHeight="15"/>
  <cols>
    <col width="18" customWidth="1" min="1" max="1"/>
    <col width="20" customWidth="1" min="2" max="2"/>
    <col width="16" customWidth="1" min="3" max="3"/>
    <col width="18" customWidth="1" min="4" max="4"/>
  </cols>
  <sheetData>
    <row r="1">
      <c r="A1" s="1" t="inlineStr">
        <is>
          <t>SWFL Distressed Properties – Weekly Summary</t>
        </is>
      </c>
    </row>
    <row r="2">
      <c r="A2" s="2" t="inlineStr">
        <is>
          <t>Workbook date: January 19, 2026</t>
        </is>
      </c>
    </row>
    <row r="4">
      <c r="A4" s="3" t="inlineStr">
        <is>
          <t>County</t>
        </is>
      </c>
      <c r="B4" s="3" t="inlineStr">
        <is>
          <t>Leads (non-empty ID)</t>
        </is>
      </c>
      <c r="C4" s="3" t="inlineStr">
        <is>
          <t>Avg Est Offer</t>
        </is>
      </c>
      <c r="D4" s="3" t="inlineStr">
        <is>
          <t>Total Est Offer</t>
        </is>
      </c>
    </row>
    <row r="5">
      <c r="A5" s="4" t="inlineStr">
        <is>
          <t>Lee</t>
        </is>
      </c>
      <c r="B5" s="4">
        <f>COUNTIF(Lee!$A$5:$A$200,"&lt;&gt;")</f>
        <v/>
      </c>
      <c r="C5" s="5">
        <f>IFERROR(AVERAGEIF(Lee!$A$5:$A$200,"&lt;&gt;",Lee!$O$5:$O$200),"")</f>
        <v/>
      </c>
      <c r="D5" s="5">
        <f>IFERROR(SUMIF(Lee!$A$5:$A$200,"&lt;&gt;",Lee!$O$5:$O$200),"")</f>
        <v/>
      </c>
    </row>
    <row r="6">
      <c r="A6" s="4" t="inlineStr">
        <is>
          <t>Collier</t>
        </is>
      </c>
      <c r="B6" s="4">
        <f>COUNTIF(Collier!$A$5:$A$200,"&lt;&gt;")</f>
        <v/>
      </c>
      <c r="C6" s="5">
        <f>IFERROR(AVERAGEIF(Collier!$A$5:$A$200,"&lt;&gt;",Collier!$O$5:$O$200),"")</f>
        <v/>
      </c>
      <c r="D6" s="5">
        <f>IFERROR(SUMIF(Collier!$A$5:$A$200,"&lt;&gt;",Collier!$O$5:$O$200),"")</f>
        <v/>
      </c>
    </row>
    <row r="7">
      <c r="A7" s="4" t="inlineStr">
        <is>
          <t>Charlotte</t>
        </is>
      </c>
      <c r="B7" s="4">
        <f>COUNTIF(Charlotte!$A$5:$A$200,"&lt;&gt;")</f>
        <v/>
      </c>
      <c r="C7" s="5">
        <f>IFERROR(AVERAGEIF(Charlotte!$A$5:$A$200,"&lt;&gt;",Charlotte!$O$5:$O$200),"")</f>
        <v/>
      </c>
      <c r="D7" s="5">
        <f>IFERROR(SUMIF(Charlotte!$A$5:$A$200,"&lt;&gt;",Charlotte!$O$5:$O$200),"")</f>
        <v/>
      </c>
    </row>
    <row r="9">
      <c r="A9" s="6" t="inlineStr">
        <is>
          <t>Key Notes</t>
        </is>
      </c>
    </row>
    <row r="10">
      <c r="A10" s="7" t="inlineStr">
        <is>
          <t>• Populate leads from county foreclosure calendars and verified broker/off-market sources.</t>
        </is>
      </c>
    </row>
    <row r="11">
      <c r="A11" s="7" t="inlineStr">
        <is>
          <t>• Estimated Proposed Offer is a screening metric only; adjust Offer %, rehab, and buffers as needed.</t>
        </is>
      </c>
    </row>
    <row r="12">
      <c r="A12" s="7" t="inlineStr">
        <is>
          <t>• Always run title, liens, zoning, and occupancy due diligence before any bid/offer.</t>
        </is>
      </c>
    </row>
  </sheetData>
  <mergeCells count="3">
    <mergeCell ref="A10:D10"/>
    <mergeCell ref="A12:D12"/>
    <mergeCell ref="A11:D1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52" customWidth="1" min="3" max="3"/>
    <col width="18" customWidth="1" min="4" max="4"/>
    <col width="12" customWidth="1" min="5" max="5"/>
  </cols>
  <sheetData>
    <row r="1">
      <c r="A1" s="1" t="inlineStr">
        <is>
          <t>SWFL Distressed Properties – Assumptions (Weekly)</t>
        </is>
      </c>
    </row>
    <row r="2">
      <c r="A2" s="2" t="inlineStr">
        <is>
          <t>Workbook date: January 19, 2026</t>
        </is>
      </c>
    </row>
    <row r="3">
      <c r="A3" s="3" t="inlineStr">
        <is>
          <t>Assumption</t>
        </is>
      </c>
      <c r="B3" s="3" t="inlineStr">
        <is>
          <t>Value</t>
        </is>
      </c>
      <c r="C3" s="3" t="inlineStr">
        <is>
          <t>Notes</t>
        </is>
      </c>
      <c r="D3" s="3" t="inlineStr">
        <is>
          <t>Distress Type</t>
        </is>
      </c>
      <c r="E3" s="3" t="inlineStr">
        <is>
          <t>Offer %</t>
        </is>
      </c>
    </row>
    <row r="4">
      <c r="A4" s="4" t="inlineStr">
        <is>
          <t>Default offer % of Market Value by Distress Type</t>
        </is>
      </c>
      <c r="B4" s="4" t="inlineStr"/>
      <c r="C4" s="4" t="inlineStr"/>
      <c r="D4" s="4" t="inlineStr">
        <is>
          <t>Foreclosure</t>
        </is>
      </c>
      <c r="E4" s="8" t="n">
        <v>0.7</v>
      </c>
    </row>
    <row r="5">
      <c r="A5" s="4" t="inlineStr">
        <is>
          <t>Foreclosure</t>
        </is>
      </c>
      <c r="B5" s="8" t="n">
        <v>0.7</v>
      </c>
      <c r="C5" s="4" t="inlineStr">
        <is>
          <t>70% of estimated market value</t>
        </is>
      </c>
      <c r="D5" s="4" t="inlineStr">
        <is>
          <t>Pre-foreclosure</t>
        </is>
      </c>
      <c r="E5" s="8" t="n">
        <v>0.75</v>
      </c>
    </row>
    <row r="6">
      <c r="A6" s="4" t="inlineStr">
        <is>
          <t>Pre-foreclosure</t>
        </is>
      </c>
      <c r="B6" s="8" t="n">
        <v>0.75</v>
      </c>
      <c r="C6" s="4" t="inlineStr">
        <is>
          <t>75% of estimated market value</t>
        </is>
      </c>
      <c r="D6" s="4" t="inlineStr">
        <is>
          <t>Auction</t>
        </is>
      </c>
      <c r="E6" s="8" t="n">
        <v>0.65</v>
      </c>
    </row>
    <row r="7">
      <c r="A7" s="4" t="inlineStr">
        <is>
          <t>Auction</t>
        </is>
      </c>
      <c r="B7" s="8" t="n">
        <v>0.65</v>
      </c>
      <c r="C7" s="4" t="inlineStr">
        <is>
          <t>65% of estimated market value (conservative)</t>
        </is>
      </c>
      <c r="D7" s="4" t="inlineStr">
        <is>
          <t>REO</t>
        </is>
      </c>
      <c r="E7" s="8" t="n">
        <v>0.72</v>
      </c>
    </row>
    <row r="8">
      <c r="A8" s="4" t="inlineStr">
        <is>
          <t>REO</t>
        </is>
      </c>
      <c r="B8" s="8" t="n">
        <v>0.72</v>
      </c>
      <c r="C8" s="4" t="inlineStr">
        <is>
          <t>72% of estimated market value</t>
        </is>
      </c>
      <c r="D8" s="4" t="inlineStr">
        <is>
          <t>Short Sale</t>
        </is>
      </c>
      <c r="E8" s="8" t="n">
        <v>0.78</v>
      </c>
    </row>
    <row r="9">
      <c r="A9" s="4" t="inlineStr">
        <is>
          <t>Short Sale</t>
        </is>
      </c>
      <c r="B9" s="8" t="n">
        <v>0.78</v>
      </c>
      <c r="C9" s="4" t="inlineStr">
        <is>
          <t>78% of estimated market value</t>
        </is>
      </c>
    </row>
    <row r="10">
      <c r="A10" s="4" t="inlineStr"/>
      <c r="B10" s="4" t="inlineStr"/>
      <c r="C10" s="4" t="inlineStr"/>
      <c r="D10" s="9" t="inlineStr">
        <is>
          <t>Closing %</t>
        </is>
      </c>
      <c r="E10" s="8" t="n">
        <v>0.04</v>
      </c>
    </row>
    <row r="11">
      <c r="A11" s="4" t="inlineStr">
        <is>
          <t>Closing/transaction cost % of Offer (editable)</t>
        </is>
      </c>
      <c r="B11" s="8" t="n">
        <v>0.04</v>
      </c>
      <c r="C11" s="4" t="inlineStr">
        <is>
          <t>4% default</t>
        </is>
      </c>
      <c r="D11" s="9" t="inlineStr">
        <is>
          <t>DD Buffer</t>
        </is>
      </c>
      <c r="E11" s="5" t="n">
        <v>7500</v>
      </c>
    </row>
    <row r="12">
      <c r="A12" s="4" t="inlineStr">
        <is>
          <t>Minimum due diligence buffer (USD)</t>
        </is>
      </c>
      <c r="B12" s="5" t="n">
        <v>7500</v>
      </c>
      <c r="C12" s="4" t="inlineStr">
        <is>
          <t>Title, inspections, legal buffer</t>
        </is>
      </c>
    </row>
    <row r="13">
      <c r="A13" s="4" t="inlineStr">
        <is>
          <t>Rehab estimate method</t>
        </is>
      </c>
      <c r="B13" s="4" t="inlineStr"/>
      <c r="C13" s="4" t="inlineStr">
        <is>
          <t>Enter directly per property; optional per-sqft method if you add sqft</t>
        </is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R200"/>
  <sheetViews>
    <sheetView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0" customWidth="1" min="1" max="1"/>
    <col width="26" customWidth="1" min="2" max="2"/>
    <col width="26" customWidth="1" min="3" max="3"/>
    <col width="16" customWidth="1" min="4" max="4"/>
    <col width="12" customWidth="1" min="5" max="5"/>
    <col width="14" customWidth="1" min="6" max="6"/>
    <col width="14" customWidth="1" min="7" max="7"/>
    <col width="26" customWidth="1" min="8" max="8"/>
    <col width="20" customWidth="1" min="9" max="9"/>
    <col width="20" customWidth="1" min="10" max="10"/>
    <col width="14" customWidth="1" min="11" max="11"/>
    <col width="14" customWidth="1" min="12" max="12"/>
    <col width="14" customWidth="1" min="13" max="13"/>
    <col width="18" customWidth="1" min="14" max="14"/>
    <col width="24" customWidth="1" min="15" max="15"/>
    <col width="14" customWidth="1" min="16" max="16"/>
    <col width="18" customWidth="1" min="17" max="17"/>
    <col width="26" customWidth="1" min="18" max="18"/>
  </cols>
  <sheetData>
    <row r="1">
      <c r="A1" s="1" t="inlineStr">
        <is>
          <t>Lee County – Distressed Hospitality/Commercial Leads</t>
        </is>
      </c>
    </row>
    <row r="2">
      <c r="A2" s="2" t="inlineStr">
        <is>
          <t>Populate leads from auctions, REO, broker/off-market sources. Offer is computed from assumptions.</t>
        </is>
      </c>
    </row>
    <row r="4">
      <c r="A4" s="3" t="inlineStr">
        <is>
          <t>ID</t>
        </is>
      </c>
      <c r="B4" s="3" t="inlineStr">
        <is>
          <t>Property Name</t>
        </is>
      </c>
      <c r="C4" s="3" t="inlineStr">
        <is>
          <t>Address</t>
        </is>
      </c>
      <c r="D4" s="3" t="inlineStr">
        <is>
          <t>City</t>
        </is>
      </c>
      <c r="E4" s="3" t="inlineStr">
        <is>
          <t>County</t>
        </is>
      </c>
      <c r="F4" s="3" t="inlineStr">
        <is>
          <t>Property Type</t>
        </is>
      </c>
      <c r="G4" s="3" t="inlineStr">
        <is>
          <t>Distress Type</t>
        </is>
      </c>
      <c r="H4" s="3" t="inlineStr">
        <is>
          <t>Source URL</t>
        </is>
      </c>
      <c r="I4" s="3" t="inlineStr">
        <is>
          <t>Asking/Case Amount (USD)</t>
        </is>
      </c>
      <c r="J4" s="3" t="inlineStr">
        <is>
          <t>Est. Market Value (USD)</t>
        </is>
      </c>
      <c r="K4" s="3" t="inlineStr">
        <is>
          <t>Offer % of Value</t>
        </is>
      </c>
      <c r="L4" s="3" t="inlineStr">
        <is>
          <t>Est Rehab (USD)</t>
        </is>
      </c>
      <c r="M4" s="3" t="inlineStr">
        <is>
          <t>Est Closing (USD)</t>
        </is>
      </c>
      <c r="N4" s="3" t="inlineStr">
        <is>
          <t>Due Diligence Buffer (USD)</t>
        </is>
      </c>
      <c r="O4" s="3" t="inlineStr">
        <is>
          <t>Estimated Proposed Offer (USD)</t>
        </is>
      </c>
      <c r="P4" s="3" t="inlineStr">
        <is>
          <t>Status/Stage</t>
        </is>
      </c>
      <c r="Q4" s="3" t="inlineStr">
        <is>
          <t>Contact</t>
        </is>
      </c>
      <c r="R4" s="3" t="inlineStr">
        <is>
          <t>Notes</t>
        </is>
      </c>
    </row>
    <row r="5">
      <c r="A5" s="4" t="inlineStr"/>
      <c r="B5" s="4" t="inlineStr">
        <is>
          <t>Example – Replace with real lead</t>
        </is>
      </c>
      <c r="C5" s="4" t="inlineStr"/>
      <c r="D5" s="4" t="inlineStr"/>
      <c r="E5" s="4" t="inlineStr">
        <is>
          <t>Lee</t>
        </is>
      </c>
      <c r="F5" s="4" t="inlineStr">
        <is>
          <t>Commercial</t>
        </is>
      </c>
      <c r="G5" s="4" t="inlineStr">
        <is>
          <t>Foreclosure</t>
        </is>
      </c>
      <c r="H5" s="4" t="inlineStr">
        <is>
          <t>https://</t>
        </is>
      </c>
      <c r="I5" s="5" t="inlineStr"/>
      <c r="J5" s="5" t="inlineStr"/>
      <c r="K5" s="8">
        <f>IFERROR(VLOOKUP(G5,Assumptions!$D$4:$E$8,2,FALSE),"")</f>
        <v/>
      </c>
      <c r="L5" s="5" t="inlineStr"/>
      <c r="M5" s="5">
        <f>IF(AND(J5&lt;&gt;"",K5&lt;&gt;""),ROUND((J5*K5)*Assumptions!$E$10,0),"")</f>
        <v/>
      </c>
      <c r="N5" s="5">
        <f>IF(G5&lt;&gt;"",Assumptions!$E$11,"")</f>
        <v/>
      </c>
      <c r="O5" s="5">
        <f>IF(AND(J5&lt;&gt;"",K5&lt;&gt;""),MAX(0,IF(I5&lt;&gt;"",MIN(I5,(J5*K5)-L5-M5-N5), (J5*K5)-L5-M5-N5)),"")</f>
        <v/>
      </c>
      <c r="P5" s="4" t="inlineStr">
        <is>
          <t>Researching</t>
        </is>
      </c>
      <c r="Q5" s="4" t="inlineStr"/>
      <c r="R5" s="4" t="inlineStr"/>
    </row>
    <row r="6">
      <c r="A6" s="4" t="inlineStr"/>
      <c r="B6" s="4" t="inlineStr">
        <is>
          <t>Example – Replace with real lead</t>
        </is>
      </c>
      <c r="C6" s="4" t="inlineStr"/>
      <c r="D6" s="4" t="inlineStr"/>
      <c r="E6" s="4" t="inlineStr">
        <is>
          <t>Lee</t>
        </is>
      </c>
      <c r="F6" s="4" t="inlineStr">
        <is>
          <t>Hospitality</t>
        </is>
      </c>
      <c r="G6" s="4" t="inlineStr">
        <is>
          <t>Auction</t>
        </is>
      </c>
      <c r="H6" s="4" t="inlineStr">
        <is>
          <t>https://</t>
        </is>
      </c>
      <c r="I6" s="5" t="inlineStr"/>
      <c r="J6" s="5" t="inlineStr"/>
      <c r="K6" s="8">
        <f>IFERROR(VLOOKUP(G6,Assumptions!$D$4:$E$8,2,FALSE),"")</f>
        <v/>
      </c>
      <c r="L6" s="5" t="inlineStr"/>
      <c r="M6" s="5">
        <f>IF(AND(J6&lt;&gt;"",K6&lt;&gt;""),ROUND((J6*K6)*Assumptions!$E$10,0),"")</f>
        <v/>
      </c>
      <c r="N6" s="5">
        <f>IF(G6&lt;&gt;"",Assumptions!$E$11,"")</f>
        <v/>
      </c>
      <c r="O6" s="5">
        <f>IF(AND(J6&lt;&gt;"",K6&lt;&gt;""),MAX(0,IF(I6&lt;&gt;"",MIN(I6,(J6*K6)-L6-M6-N6), (J6*K6)-L6-M6-N6)),"")</f>
        <v/>
      </c>
      <c r="P6" s="4" t="inlineStr">
        <is>
          <t>Researching</t>
        </is>
      </c>
      <c r="Q6" s="4" t="inlineStr"/>
      <c r="R6" s="4" t="inlineStr"/>
    </row>
    <row r="7">
      <c r="I7" s="10" t="n"/>
      <c r="J7" s="10" t="n"/>
      <c r="K7" s="11">
        <f>IFERROR(VLOOKUP(G7,Assumptions!$D$4:$E$8,2,FALSE),"")</f>
        <v/>
      </c>
      <c r="L7" s="10" t="n"/>
      <c r="M7" s="10">
        <f>IF(AND(J7&lt;&gt;"",K7&lt;&gt;""),ROUND((J7*K7)*Assumptions!$E$10,0),"")</f>
        <v/>
      </c>
      <c r="N7" s="10">
        <f>IF(G7&lt;&gt;"",Assumptions!$E$11,"")</f>
        <v/>
      </c>
      <c r="O7" s="10">
        <f>IF(AND(J7&lt;&gt;"",K7&lt;&gt;""),MAX(0,IF(I7&lt;&gt;"",MIN(I7,(J7*K7)-L7-M7-N7), (J7*K7)-L7-M7-N7)),"")</f>
        <v/>
      </c>
    </row>
    <row r="8">
      <c r="I8" s="10" t="n"/>
      <c r="J8" s="10" t="n"/>
      <c r="K8" s="11">
        <f>IFERROR(VLOOKUP(G8,Assumptions!$D$4:$E$8,2,FALSE),"")</f>
        <v/>
      </c>
      <c r="L8" s="10" t="n"/>
      <c r="M8" s="10">
        <f>IF(AND(J8&lt;&gt;"",K8&lt;&gt;""),ROUND((J8*K8)*Assumptions!$E$10,0),"")</f>
        <v/>
      </c>
      <c r="N8" s="10">
        <f>IF(G8&lt;&gt;"",Assumptions!$E$11,"")</f>
        <v/>
      </c>
      <c r="O8" s="10">
        <f>IF(AND(J8&lt;&gt;"",K8&lt;&gt;""),MAX(0,IF(I8&lt;&gt;"",MIN(I8,(J8*K8)-L8-M8-N8), (J8*K8)-L8-M8-N8)),"")</f>
        <v/>
      </c>
    </row>
    <row r="9">
      <c r="I9" s="10" t="n"/>
      <c r="J9" s="10" t="n"/>
      <c r="K9" s="11">
        <f>IFERROR(VLOOKUP(G9,Assumptions!$D$4:$E$8,2,FALSE),"")</f>
        <v/>
      </c>
      <c r="L9" s="10" t="n"/>
      <c r="M9" s="10">
        <f>IF(AND(J9&lt;&gt;"",K9&lt;&gt;""),ROUND((J9*K9)*Assumptions!$E$10,0),"")</f>
        <v/>
      </c>
      <c r="N9" s="10">
        <f>IF(G9&lt;&gt;"",Assumptions!$E$11,"")</f>
        <v/>
      </c>
      <c r="O9" s="10">
        <f>IF(AND(J9&lt;&gt;"",K9&lt;&gt;""),MAX(0,IF(I9&lt;&gt;"",MIN(I9,(J9*K9)-L9-M9-N9), (J9*K9)-L9-M9-N9)),"")</f>
        <v/>
      </c>
    </row>
    <row r="10">
      <c r="I10" s="10" t="n"/>
      <c r="J10" s="10" t="n"/>
      <c r="K10" s="11">
        <f>IFERROR(VLOOKUP(G10,Assumptions!$D$4:$E$8,2,FALSE),"")</f>
        <v/>
      </c>
      <c r="L10" s="10" t="n"/>
      <c r="M10" s="10">
        <f>IF(AND(J10&lt;&gt;"",K10&lt;&gt;""),ROUND((J10*K10)*Assumptions!$E$10,0),"")</f>
        <v/>
      </c>
      <c r="N10" s="10">
        <f>IF(G10&lt;&gt;"",Assumptions!$E$11,"")</f>
        <v/>
      </c>
      <c r="O10" s="10">
        <f>IF(AND(J10&lt;&gt;"",K10&lt;&gt;""),MAX(0,IF(I10&lt;&gt;"",MIN(I10,(J10*K10)-L10-M10-N10), (J10*K10)-L10-M10-N10)),"")</f>
        <v/>
      </c>
    </row>
    <row r="11">
      <c r="I11" s="10" t="n"/>
      <c r="J11" s="10" t="n"/>
      <c r="K11" s="11">
        <f>IFERROR(VLOOKUP(G11,Assumptions!$D$4:$E$8,2,FALSE),"")</f>
        <v/>
      </c>
      <c r="L11" s="10" t="n"/>
      <c r="M11" s="10">
        <f>IF(AND(J11&lt;&gt;"",K11&lt;&gt;""),ROUND((J11*K11)*Assumptions!$E$10,0),"")</f>
        <v/>
      </c>
      <c r="N11" s="10">
        <f>IF(G11&lt;&gt;"",Assumptions!$E$11,"")</f>
        <v/>
      </c>
      <c r="O11" s="10">
        <f>IF(AND(J11&lt;&gt;"",K11&lt;&gt;""),MAX(0,IF(I11&lt;&gt;"",MIN(I11,(J11*K11)-L11-M11-N11), (J11*K11)-L11-M11-N11)),"")</f>
        <v/>
      </c>
    </row>
    <row r="12">
      <c r="I12" s="10" t="n"/>
      <c r="J12" s="10" t="n"/>
      <c r="K12" s="11">
        <f>IFERROR(VLOOKUP(G12,Assumptions!$D$4:$E$8,2,FALSE),"")</f>
        <v/>
      </c>
      <c r="L12" s="10" t="n"/>
      <c r="M12" s="10">
        <f>IF(AND(J12&lt;&gt;"",K12&lt;&gt;""),ROUND((J12*K12)*Assumptions!$E$10,0),"")</f>
        <v/>
      </c>
      <c r="N12" s="10">
        <f>IF(G12&lt;&gt;"",Assumptions!$E$11,"")</f>
        <v/>
      </c>
      <c r="O12" s="10">
        <f>IF(AND(J12&lt;&gt;"",K12&lt;&gt;""),MAX(0,IF(I12&lt;&gt;"",MIN(I12,(J12*K12)-L12-M12-N12), (J12*K12)-L12-M12-N12)),"")</f>
        <v/>
      </c>
    </row>
    <row r="13">
      <c r="I13" s="10" t="n"/>
      <c r="J13" s="10" t="n"/>
      <c r="K13" s="11">
        <f>IFERROR(VLOOKUP(G13,Assumptions!$D$4:$E$8,2,FALSE),"")</f>
        <v/>
      </c>
      <c r="L13" s="10" t="n"/>
      <c r="M13" s="10">
        <f>IF(AND(J13&lt;&gt;"",K13&lt;&gt;""),ROUND((J13*K13)*Assumptions!$E$10,0),"")</f>
        <v/>
      </c>
      <c r="N13" s="10">
        <f>IF(G13&lt;&gt;"",Assumptions!$E$11,"")</f>
        <v/>
      </c>
      <c r="O13" s="10">
        <f>IF(AND(J13&lt;&gt;"",K13&lt;&gt;""),MAX(0,IF(I13&lt;&gt;"",MIN(I13,(J13*K13)-L13-M13-N13), (J13*K13)-L13-M13-N13)),"")</f>
        <v/>
      </c>
    </row>
    <row r="14">
      <c r="I14" s="10" t="n"/>
      <c r="J14" s="10" t="n"/>
      <c r="K14" s="11">
        <f>IFERROR(VLOOKUP(G14,Assumptions!$D$4:$E$8,2,FALSE),"")</f>
        <v/>
      </c>
      <c r="L14" s="10" t="n"/>
      <c r="M14" s="10">
        <f>IF(AND(J14&lt;&gt;"",K14&lt;&gt;""),ROUND((J14*K14)*Assumptions!$E$10,0),"")</f>
        <v/>
      </c>
      <c r="N14" s="10">
        <f>IF(G14&lt;&gt;"",Assumptions!$E$11,"")</f>
        <v/>
      </c>
      <c r="O14" s="10">
        <f>IF(AND(J14&lt;&gt;"",K14&lt;&gt;""),MAX(0,IF(I14&lt;&gt;"",MIN(I14,(J14*K14)-L14-M14-N14), (J14*K14)-L14-M14-N14)),"")</f>
        <v/>
      </c>
    </row>
    <row r="15">
      <c r="I15" s="10" t="n"/>
      <c r="J15" s="10" t="n"/>
      <c r="K15" s="11">
        <f>IFERROR(VLOOKUP(G15,Assumptions!$D$4:$E$8,2,FALSE),"")</f>
        <v/>
      </c>
      <c r="L15" s="10" t="n"/>
      <c r="M15" s="10">
        <f>IF(AND(J15&lt;&gt;"",K15&lt;&gt;""),ROUND((J15*K15)*Assumptions!$E$10,0),"")</f>
        <v/>
      </c>
      <c r="N15" s="10">
        <f>IF(G15&lt;&gt;"",Assumptions!$E$11,"")</f>
        <v/>
      </c>
      <c r="O15" s="10">
        <f>IF(AND(J15&lt;&gt;"",K15&lt;&gt;""),MAX(0,IF(I15&lt;&gt;"",MIN(I15,(J15*K15)-L15-M15-N15), (J15*K15)-L15-M15-N15)),"")</f>
        <v/>
      </c>
    </row>
    <row r="16">
      <c r="I16" s="10" t="n"/>
      <c r="J16" s="10" t="n"/>
      <c r="K16" s="11">
        <f>IFERROR(VLOOKUP(G16,Assumptions!$D$4:$E$8,2,FALSE),"")</f>
        <v/>
      </c>
      <c r="L16" s="10" t="n"/>
      <c r="M16" s="10">
        <f>IF(AND(J16&lt;&gt;"",K16&lt;&gt;""),ROUND((J16*K16)*Assumptions!$E$10,0),"")</f>
        <v/>
      </c>
      <c r="N16" s="10">
        <f>IF(G16&lt;&gt;"",Assumptions!$E$11,"")</f>
        <v/>
      </c>
      <c r="O16" s="10">
        <f>IF(AND(J16&lt;&gt;"",K16&lt;&gt;""),MAX(0,IF(I16&lt;&gt;"",MIN(I16,(J16*K16)-L16-M16-N16), (J16*K16)-L16-M16-N16)),"")</f>
        <v/>
      </c>
    </row>
    <row r="17">
      <c r="I17" s="10" t="n"/>
      <c r="J17" s="10" t="n"/>
      <c r="K17" s="11">
        <f>IFERROR(VLOOKUP(G17,Assumptions!$D$4:$E$8,2,FALSE),"")</f>
        <v/>
      </c>
      <c r="L17" s="10" t="n"/>
      <c r="M17" s="10">
        <f>IF(AND(J17&lt;&gt;"",K17&lt;&gt;""),ROUND((J17*K17)*Assumptions!$E$10,0),"")</f>
        <v/>
      </c>
      <c r="N17" s="10">
        <f>IF(G17&lt;&gt;"",Assumptions!$E$11,"")</f>
        <v/>
      </c>
      <c r="O17" s="10">
        <f>IF(AND(J17&lt;&gt;"",K17&lt;&gt;""),MAX(0,IF(I17&lt;&gt;"",MIN(I17,(J17*K17)-L17-M17-N17), (J17*K17)-L17-M17-N17)),"")</f>
        <v/>
      </c>
    </row>
    <row r="18">
      <c r="I18" s="10" t="n"/>
      <c r="J18" s="10" t="n"/>
      <c r="K18" s="11">
        <f>IFERROR(VLOOKUP(G18,Assumptions!$D$4:$E$8,2,FALSE),"")</f>
        <v/>
      </c>
      <c r="L18" s="10" t="n"/>
      <c r="M18" s="10">
        <f>IF(AND(J18&lt;&gt;"",K18&lt;&gt;""),ROUND((J18*K18)*Assumptions!$E$10,0),"")</f>
        <v/>
      </c>
      <c r="N18" s="10">
        <f>IF(G18&lt;&gt;"",Assumptions!$E$11,"")</f>
        <v/>
      </c>
      <c r="O18" s="10">
        <f>IF(AND(J18&lt;&gt;"",K18&lt;&gt;""),MAX(0,IF(I18&lt;&gt;"",MIN(I18,(J18*K18)-L18-M18-N18), (J18*K18)-L18-M18-N18)),"")</f>
        <v/>
      </c>
    </row>
    <row r="19">
      <c r="I19" s="10" t="n"/>
      <c r="J19" s="10" t="n"/>
      <c r="K19" s="11">
        <f>IFERROR(VLOOKUP(G19,Assumptions!$D$4:$E$8,2,FALSE),"")</f>
        <v/>
      </c>
      <c r="L19" s="10" t="n"/>
      <c r="M19" s="10">
        <f>IF(AND(J19&lt;&gt;"",K19&lt;&gt;""),ROUND((J19*K19)*Assumptions!$E$10,0),"")</f>
        <v/>
      </c>
      <c r="N19" s="10">
        <f>IF(G19&lt;&gt;"",Assumptions!$E$11,"")</f>
        <v/>
      </c>
      <c r="O19" s="10">
        <f>IF(AND(J19&lt;&gt;"",K19&lt;&gt;""),MAX(0,IF(I19&lt;&gt;"",MIN(I19,(J19*K19)-L19-M19-N19), (J19*K19)-L19-M19-N19)),"")</f>
        <v/>
      </c>
    </row>
    <row r="20">
      <c r="I20" s="10" t="n"/>
      <c r="J20" s="10" t="n"/>
      <c r="K20" s="11">
        <f>IFERROR(VLOOKUP(G20,Assumptions!$D$4:$E$8,2,FALSE),"")</f>
        <v/>
      </c>
      <c r="L20" s="10" t="n"/>
      <c r="M20" s="10">
        <f>IF(AND(J20&lt;&gt;"",K20&lt;&gt;""),ROUND((J20*K20)*Assumptions!$E$10,0),"")</f>
        <v/>
      </c>
      <c r="N20" s="10">
        <f>IF(G20&lt;&gt;"",Assumptions!$E$11,"")</f>
        <v/>
      </c>
      <c r="O20" s="10">
        <f>IF(AND(J20&lt;&gt;"",K20&lt;&gt;""),MAX(0,IF(I20&lt;&gt;"",MIN(I20,(J20*K20)-L20-M20-N20), (J20*K20)-L20-M20-N20)),"")</f>
        <v/>
      </c>
    </row>
    <row r="21">
      <c r="I21" s="10" t="n"/>
      <c r="J21" s="10" t="n"/>
      <c r="K21" s="11">
        <f>IFERROR(VLOOKUP(G21,Assumptions!$D$4:$E$8,2,FALSE),"")</f>
        <v/>
      </c>
      <c r="L21" s="10" t="n"/>
      <c r="M21" s="10">
        <f>IF(AND(J21&lt;&gt;"",K21&lt;&gt;""),ROUND((J21*K21)*Assumptions!$E$10,0),"")</f>
        <v/>
      </c>
      <c r="N21" s="10">
        <f>IF(G21&lt;&gt;"",Assumptions!$E$11,"")</f>
        <v/>
      </c>
      <c r="O21" s="10">
        <f>IF(AND(J21&lt;&gt;"",K21&lt;&gt;""),MAX(0,IF(I21&lt;&gt;"",MIN(I21,(J21*K21)-L21-M21-N21), (J21*K21)-L21-M21-N21)),"")</f>
        <v/>
      </c>
    </row>
    <row r="22">
      <c r="I22" s="10" t="n"/>
      <c r="J22" s="10" t="n"/>
      <c r="K22" s="11">
        <f>IFERROR(VLOOKUP(G22,Assumptions!$D$4:$E$8,2,FALSE),"")</f>
        <v/>
      </c>
      <c r="L22" s="10" t="n"/>
      <c r="M22" s="10">
        <f>IF(AND(J22&lt;&gt;"",K22&lt;&gt;""),ROUND((J22*K22)*Assumptions!$E$10,0),"")</f>
        <v/>
      </c>
      <c r="N22" s="10">
        <f>IF(G22&lt;&gt;"",Assumptions!$E$11,"")</f>
        <v/>
      </c>
      <c r="O22" s="10">
        <f>IF(AND(J22&lt;&gt;"",K22&lt;&gt;""),MAX(0,IF(I22&lt;&gt;"",MIN(I22,(J22*K22)-L22-M22-N22), (J22*K22)-L22-M22-N22)),"")</f>
        <v/>
      </c>
    </row>
    <row r="23">
      <c r="I23" s="10" t="n"/>
      <c r="J23" s="10" t="n"/>
      <c r="K23" s="11">
        <f>IFERROR(VLOOKUP(G23,Assumptions!$D$4:$E$8,2,FALSE),"")</f>
        <v/>
      </c>
      <c r="L23" s="10" t="n"/>
      <c r="M23" s="10">
        <f>IF(AND(J23&lt;&gt;"",K23&lt;&gt;""),ROUND((J23*K23)*Assumptions!$E$10,0),"")</f>
        <v/>
      </c>
      <c r="N23" s="10">
        <f>IF(G23&lt;&gt;"",Assumptions!$E$11,"")</f>
        <v/>
      </c>
      <c r="O23" s="10">
        <f>IF(AND(J23&lt;&gt;"",K23&lt;&gt;""),MAX(0,IF(I23&lt;&gt;"",MIN(I23,(J23*K23)-L23-M23-N23), (J23*K23)-L23-M23-N23)),"")</f>
        <v/>
      </c>
    </row>
    <row r="24">
      <c r="I24" s="10" t="n"/>
      <c r="J24" s="10" t="n"/>
      <c r="K24" s="11">
        <f>IFERROR(VLOOKUP(G24,Assumptions!$D$4:$E$8,2,FALSE),"")</f>
        <v/>
      </c>
      <c r="L24" s="10" t="n"/>
      <c r="M24" s="10">
        <f>IF(AND(J24&lt;&gt;"",K24&lt;&gt;""),ROUND((J24*K24)*Assumptions!$E$10,0),"")</f>
        <v/>
      </c>
      <c r="N24" s="10">
        <f>IF(G24&lt;&gt;"",Assumptions!$E$11,"")</f>
        <v/>
      </c>
      <c r="O24" s="10">
        <f>IF(AND(J24&lt;&gt;"",K24&lt;&gt;""),MAX(0,IF(I24&lt;&gt;"",MIN(I24,(J24*K24)-L24-M24-N24), (J24*K24)-L24-M24-N24)),"")</f>
        <v/>
      </c>
    </row>
    <row r="25">
      <c r="I25" s="10" t="n"/>
      <c r="J25" s="10" t="n"/>
      <c r="K25" s="11">
        <f>IFERROR(VLOOKUP(G25,Assumptions!$D$4:$E$8,2,FALSE),"")</f>
        <v/>
      </c>
      <c r="L25" s="10" t="n"/>
      <c r="M25" s="10">
        <f>IF(AND(J25&lt;&gt;"",K25&lt;&gt;""),ROUND((J25*K25)*Assumptions!$E$10,0),"")</f>
        <v/>
      </c>
      <c r="N25" s="10">
        <f>IF(G25&lt;&gt;"",Assumptions!$E$11,"")</f>
        <v/>
      </c>
      <c r="O25" s="10">
        <f>IF(AND(J25&lt;&gt;"",K25&lt;&gt;""),MAX(0,IF(I25&lt;&gt;"",MIN(I25,(J25*K25)-L25-M25-N25), (J25*K25)-L25-M25-N25)),"")</f>
        <v/>
      </c>
    </row>
    <row r="26">
      <c r="I26" s="10" t="n"/>
      <c r="J26" s="10" t="n"/>
      <c r="K26" s="11">
        <f>IFERROR(VLOOKUP(G26,Assumptions!$D$4:$E$8,2,FALSE),"")</f>
        <v/>
      </c>
      <c r="L26" s="10" t="n"/>
      <c r="M26" s="10">
        <f>IF(AND(J26&lt;&gt;"",K26&lt;&gt;""),ROUND((J26*K26)*Assumptions!$E$10,0),"")</f>
        <v/>
      </c>
      <c r="N26" s="10">
        <f>IF(G26&lt;&gt;"",Assumptions!$E$11,"")</f>
        <v/>
      </c>
      <c r="O26" s="10">
        <f>IF(AND(J26&lt;&gt;"",K26&lt;&gt;""),MAX(0,IF(I26&lt;&gt;"",MIN(I26,(J26*K26)-L26-M26-N26), (J26*K26)-L26-M26-N26)),"")</f>
        <v/>
      </c>
    </row>
    <row r="27">
      <c r="I27" s="10" t="n"/>
      <c r="J27" s="10" t="n"/>
      <c r="K27" s="11">
        <f>IFERROR(VLOOKUP(G27,Assumptions!$D$4:$E$8,2,FALSE),"")</f>
        <v/>
      </c>
      <c r="L27" s="10" t="n"/>
      <c r="M27" s="10">
        <f>IF(AND(J27&lt;&gt;"",K27&lt;&gt;""),ROUND((J27*K27)*Assumptions!$E$10,0),"")</f>
        <v/>
      </c>
      <c r="N27" s="10">
        <f>IF(G27&lt;&gt;"",Assumptions!$E$11,"")</f>
        <v/>
      </c>
      <c r="O27" s="10">
        <f>IF(AND(J27&lt;&gt;"",K27&lt;&gt;""),MAX(0,IF(I27&lt;&gt;"",MIN(I27,(J27*K27)-L27-M27-N27), (J27*K27)-L27-M27-N27)),"")</f>
        <v/>
      </c>
    </row>
    <row r="28">
      <c r="I28" s="10" t="n"/>
      <c r="J28" s="10" t="n"/>
      <c r="K28" s="11">
        <f>IFERROR(VLOOKUP(G28,Assumptions!$D$4:$E$8,2,FALSE),"")</f>
        <v/>
      </c>
      <c r="L28" s="10" t="n"/>
      <c r="M28" s="10">
        <f>IF(AND(J28&lt;&gt;"",K28&lt;&gt;""),ROUND((J28*K28)*Assumptions!$E$10,0),"")</f>
        <v/>
      </c>
      <c r="N28" s="10">
        <f>IF(G28&lt;&gt;"",Assumptions!$E$11,"")</f>
        <v/>
      </c>
      <c r="O28" s="10">
        <f>IF(AND(J28&lt;&gt;"",K28&lt;&gt;""),MAX(0,IF(I28&lt;&gt;"",MIN(I28,(J28*K28)-L28-M28-N28), (J28*K28)-L28-M28-N28)),"")</f>
        <v/>
      </c>
    </row>
    <row r="29">
      <c r="I29" s="10" t="n"/>
      <c r="J29" s="10" t="n"/>
      <c r="K29" s="11">
        <f>IFERROR(VLOOKUP(G29,Assumptions!$D$4:$E$8,2,FALSE),"")</f>
        <v/>
      </c>
      <c r="L29" s="10" t="n"/>
      <c r="M29" s="10">
        <f>IF(AND(J29&lt;&gt;"",K29&lt;&gt;""),ROUND((J29*K29)*Assumptions!$E$10,0),"")</f>
        <v/>
      </c>
      <c r="N29" s="10">
        <f>IF(G29&lt;&gt;"",Assumptions!$E$11,"")</f>
        <v/>
      </c>
      <c r="O29" s="10">
        <f>IF(AND(J29&lt;&gt;"",K29&lt;&gt;""),MAX(0,IF(I29&lt;&gt;"",MIN(I29,(J29*K29)-L29-M29-N29), (J29*K29)-L29-M29-N29)),"")</f>
        <v/>
      </c>
    </row>
    <row r="30">
      <c r="I30" s="10" t="n"/>
      <c r="J30" s="10" t="n"/>
      <c r="K30" s="11">
        <f>IFERROR(VLOOKUP(G30,Assumptions!$D$4:$E$8,2,FALSE),"")</f>
        <v/>
      </c>
      <c r="L30" s="10" t="n"/>
      <c r="M30" s="10">
        <f>IF(AND(J30&lt;&gt;"",K30&lt;&gt;""),ROUND((J30*K30)*Assumptions!$E$10,0),"")</f>
        <v/>
      </c>
      <c r="N30" s="10">
        <f>IF(G30&lt;&gt;"",Assumptions!$E$11,"")</f>
        <v/>
      </c>
      <c r="O30" s="10">
        <f>IF(AND(J30&lt;&gt;"",K30&lt;&gt;""),MAX(0,IF(I30&lt;&gt;"",MIN(I30,(J30*K30)-L30-M30-N30), (J30*K30)-L30-M30-N30)),"")</f>
        <v/>
      </c>
    </row>
    <row r="31">
      <c r="I31" s="10" t="n"/>
      <c r="J31" s="10" t="n"/>
      <c r="K31" s="11">
        <f>IFERROR(VLOOKUP(G31,Assumptions!$D$4:$E$8,2,FALSE),"")</f>
        <v/>
      </c>
      <c r="L31" s="10" t="n"/>
      <c r="M31" s="10">
        <f>IF(AND(J31&lt;&gt;"",K31&lt;&gt;""),ROUND((J31*K31)*Assumptions!$E$10,0),"")</f>
        <v/>
      </c>
      <c r="N31" s="10">
        <f>IF(G31&lt;&gt;"",Assumptions!$E$11,"")</f>
        <v/>
      </c>
      <c r="O31" s="10">
        <f>IF(AND(J31&lt;&gt;"",K31&lt;&gt;""),MAX(0,IF(I31&lt;&gt;"",MIN(I31,(J31*K31)-L31-M31-N31), (J31*K31)-L31-M31-N31)),"")</f>
        <v/>
      </c>
    </row>
    <row r="32">
      <c r="I32" s="10" t="n"/>
      <c r="J32" s="10" t="n"/>
      <c r="K32" s="11">
        <f>IFERROR(VLOOKUP(G32,Assumptions!$D$4:$E$8,2,FALSE),"")</f>
        <v/>
      </c>
      <c r="L32" s="10" t="n"/>
      <c r="M32" s="10">
        <f>IF(AND(J32&lt;&gt;"",K32&lt;&gt;""),ROUND((J32*K32)*Assumptions!$E$10,0),"")</f>
        <v/>
      </c>
      <c r="N32" s="10">
        <f>IF(G32&lt;&gt;"",Assumptions!$E$11,"")</f>
        <v/>
      </c>
      <c r="O32" s="10">
        <f>IF(AND(J32&lt;&gt;"",K32&lt;&gt;""),MAX(0,IF(I32&lt;&gt;"",MIN(I32,(J32*K32)-L32-M32-N32), (J32*K32)-L32-M32-N32)),"")</f>
        <v/>
      </c>
    </row>
    <row r="33">
      <c r="I33" s="10" t="n"/>
      <c r="J33" s="10" t="n"/>
      <c r="K33" s="11">
        <f>IFERROR(VLOOKUP(G33,Assumptions!$D$4:$E$8,2,FALSE),"")</f>
        <v/>
      </c>
      <c r="L33" s="10" t="n"/>
      <c r="M33" s="10">
        <f>IF(AND(J33&lt;&gt;"",K33&lt;&gt;""),ROUND((J33*K33)*Assumptions!$E$10,0),"")</f>
        <v/>
      </c>
      <c r="N33" s="10">
        <f>IF(G33&lt;&gt;"",Assumptions!$E$11,"")</f>
        <v/>
      </c>
      <c r="O33" s="10">
        <f>IF(AND(J33&lt;&gt;"",K33&lt;&gt;""),MAX(0,IF(I33&lt;&gt;"",MIN(I33,(J33*K33)-L33-M33-N33), (J33*K33)-L33-M33-N33)),"")</f>
        <v/>
      </c>
    </row>
    <row r="34">
      <c r="I34" s="10" t="n"/>
      <c r="J34" s="10" t="n"/>
      <c r="K34" s="11">
        <f>IFERROR(VLOOKUP(G34,Assumptions!$D$4:$E$8,2,FALSE),"")</f>
        <v/>
      </c>
      <c r="L34" s="10" t="n"/>
      <c r="M34" s="10">
        <f>IF(AND(J34&lt;&gt;"",K34&lt;&gt;""),ROUND((J34*K34)*Assumptions!$E$10,0),"")</f>
        <v/>
      </c>
      <c r="N34" s="10">
        <f>IF(G34&lt;&gt;"",Assumptions!$E$11,"")</f>
        <v/>
      </c>
      <c r="O34" s="10">
        <f>IF(AND(J34&lt;&gt;"",K34&lt;&gt;""),MAX(0,IF(I34&lt;&gt;"",MIN(I34,(J34*K34)-L34-M34-N34), (J34*K34)-L34-M34-N34)),"")</f>
        <v/>
      </c>
    </row>
    <row r="35">
      <c r="I35" s="10" t="n"/>
      <c r="J35" s="10" t="n"/>
      <c r="K35" s="11">
        <f>IFERROR(VLOOKUP(G35,Assumptions!$D$4:$E$8,2,FALSE),"")</f>
        <v/>
      </c>
      <c r="L35" s="10" t="n"/>
      <c r="M35" s="10">
        <f>IF(AND(J35&lt;&gt;"",K35&lt;&gt;""),ROUND((J35*K35)*Assumptions!$E$10,0),"")</f>
        <v/>
      </c>
      <c r="N35" s="10">
        <f>IF(G35&lt;&gt;"",Assumptions!$E$11,"")</f>
        <v/>
      </c>
      <c r="O35" s="10">
        <f>IF(AND(J35&lt;&gt;"",K35&lt;&gt;""),MAX(0,IF(I35&lt;&gt;"",MIN(I35,(J35*K35)-L35-M35-N35), (J35*K35)-L35-M35-N35)),"")</f>
        <v/>
      </c>
    </row>
    <row r="36">
      <c r="I36" s="10" t="n"/>
      <c r="J36" s="10" t="n"/>
      <c r="K36" s="11">
        <f>IFERROR(VLOOKUP(G36,Assumptions!$D$4:$E$8,2,FALSE),"")</f>
        <v/>
      </c>
      <c r="L36" s="10" t="n"/>
      <c r="M36" s="10">
        <f>IF(AND(J36&lt;&gt;"",K36&lt;&gt;""),ROUND((J36*K36)*Assumptions!$E$10,0),"")</f>
        <v/>
      </c>
      <c r="N36" s="10">
        <f>IF(G36&lt;&gt;"",Assumptions!$E$11,"")</f>
        <v/>
      </c>
      <c r="O36" s="10">
        <f>IF(AND(J36&lt;&gt;"",K36&lt;&gt;""),MAX(0,IF(I36&lt;&gt;"",MIN(I36,(J36*K36)-L36-M36-N36), (J36*K36)-L36-M36-N36)),"")</f>
        <v/>
      </c>
    </row>
    <row r="37">
      <c r="I37" s="10" t="n"/>
      <c r="J37" s="10" t="n"/>
      <c r="K37" s="11">
        <f>IFERROR(VLOOKUP(G37,Assumptions!$D$4:$E$8,2,FALSE),"")</f>
        <v/>
      </c>
      <c r="L37" s="10" t="n"/>
      <c r="M37" s="10">
        <f>IF(AND(J37&lt;&gt;"",K37&lt;&gt;""),ROUND((J37*K37)*Assumptions!$E$10,0),"")</f>
        <v/>
      </c>
      <c r="N37" s="10">
        <f>IF(G37&lt;&gt;"",Assumptions!$E$11,"")</f>
        <v/>
      </c>
      <c r="O37" s="10">
        <f>IF(AND(J37&lt;&gt;"",K37&lt;&gt;""),MAX(0,IF(I37&lt;&gt;"",MIN(I37,(J37*K37)-L37-M37-N37), (J37*K37)-L37-M37-N37)),"")</f>
        <v/>
      </c>
    </row>
    <row r="38">
      <c r="I38" s="10" t="n"/>
      <c r="J38" s="10" t="n"/>
      <c r="K38" s="11">
        <f>IFERROR(VLOOKUP(G38,Assumptions!$D$4:$E$8,2,FALSE),"")</f>
        <v/>
      </c>
      <c r="L38" s="10" t="n"/>
      <c r="M38" s="10">
        <f>IF(AND(J38&lt;&gt;"",K38&lt;&gt;""),ROUND((J38*K38)*Assumptions!$E$10,0),"")</f>
        <v/>
      </c>
      <c r="N38" s="10">
        <f>IF(G38&lt;&gt;"",Assumptions!$E$11,"")</f>
        <v/>
      </c>
      <c r="O38" s="10">
        <f>IF(AND(J38&lt;&gt;"",K38&lt;&gt;""),MAX(0,IF(I38&lt;&gt;"",MIN(I38,(J38*K38)-L38-M38-N38), (J38*K38)-L38-M38-N38)),"")</f>
        <v/>
      </c>
    </row>
    <row r="39">
      <c r="I39" s="10" t="n"/>
      <c r="J39" s="10" t="n"/>
      <c r="K39" s="11">
        <f>IFERROR(VLOOKUP(G39,Assumptions!$D$4:$E$8,2,FALSE),"")</f>
        <v/>
      </c>
      <c r="L39" s="10" t="n"/>
      <c r="M39" s="10">
        <f>IF(AND(J39&lt;&gt;"",K39&lt;&gt;""),ROUND((J39*K39)*Assumptions!$E$10,0),"")</f>
        <v/>
      </c>
      <c r="N39" s="10">
        <f>IF(G39&lt;&gt;"",Assumptions!$E$11,"")</f>
        <v/>
      </c>
      <c r="O39" s="10">
        <f>IF(AND(J39&lt;&gt;"",K39&lt;&gt;""),MAX(0,IF(I39&lt;&gt;"",MIN(I39,(J39*K39)-L39-M39-N39), (J39*K39)-L39-M39-N39)),"")</f>
        <v/>
      </c>
    </row>
    <row r="40">
      <c r="I40" s="10" t="n"/>
      <c r="J40" s="10" t="n"/>
      <c r="K40" s="11">
        <f>IFERROR(VLOOKUP(G40,Assumptions!$D$4:$E$8,2,FALSE),"")</f>
        <v/>
      </c>
      <c r="L40" s="10" t="n"/>
      <c r="M40" s="10">
        <f>IF(AND(J40&lt;&gt;"",K40&lt;&gt;""),ROUND((J40*K40)*Assumptions!$E$10,0),"")</f>
        <v/>
      </c>
      <c r="N40" s="10">
        <f>IF(G40&lt;&gt;"",Assumptions!$E$11,"")</f>
        <v/>
      </c>
      <c r="O40" s="10">
        <f>IF(AND(J40&lt;&gt;"",K40&lt;&gt;""),MAX(0,IF(I40&lt;&gt;"",MIN(I40,(J40*K40)-L40-M40-N40), (J40*K40)-L40-M40-N40)),"")</f>
        <v/>
      </c>
    </row>
    <row r="41">
      <c r="I41" s="10" t="n"/>
      <c r="J41" s="10" t="n"/>
      <c r="K41" s="11">
        <f>IFERROR(VLOOKUP(G41,Assumptions!$D$4:$E$8,2,FALSE),"")</f>
        <v/>
      </c>
      <c r="L41" s="10" t="n"/>
      <c r="M41" s="10">
        <f>IF(AND(J41&lt;&gt;"",K41&lt;&gt;""),ROUND((J41*K41)*Assumptions!$E$10,0),"")</f>
        <v/>
      </c>
      <c r="N41" s="10">
        <f>IF(G41&lt;&gt;"",Assumptions!$E$11,"")</f>
        <v/>
      </c>
      <c r="O41" s="10">
        <f>IF(AND(J41&lt;&gt;"",K41&lt;&gt;""),MAX(0,IF(I41&lt;&gt;"",MIN(I41,(J41*K41)-L41-M41-N41), (J41*K41)-L41-M41-N41)),"")</f>
        <v/>
      </c>
    </row>
    <row r="42">
      <c r="I42" s="10" t="n"/>
      <c r="J42" s="10" t="n"/>
      <c r="K42" s="11">
        <f>IFERROR(VLOOKUP(G42,Assumptions!$D$4:$E$8,2,FALSE),"")</f>
        <v/>
      </c>
      <c r="L42" s="10" t="n"/>
      <c r="M42" s="10">
        <f>IF(AND(J42&lt;&gt;"",K42&lt;&gt;""),ROUND((J42*K42)*Assumptions!$E$10,0),"")</f>
        <v/>
      </c>
      <c r="N42" s="10">
        <f>IF(G42&lt;&gt;"",Assumptions!$E$11,"")</f>
        <v/>
      </c>
      <c r="O42" s="10">
        <f>IF(AND(J42&lt;&gt;"",K42&lt;&gt;""),MAX(0,IF(I42&lt;&gt;"",MIN(I42,(J42*K42)-L42-M42-N42), (J42*K42)-L42-M42-N42)),"")</f>
        <v/>
      </c>
    </row>
    <row r="43">
      <c r="I43" s="10" t="n"/>
      <c r="J43" s="10" t="n"/>
      <c r="K43" s="11">
        <f>IFERROR(VLOOKUP(G43,Assumptions!$D$4:$E$8,2,FALSE),"")</f>
        <v/>
      </c>
      <c r="L43" s="10" t="n"/>
      <c r="M43" s="10">
        <f>IF(AND(J43&lt;&gt;"",K43&lt;&gt;""),ROUND((J43*K43)*Assumptions!$E$10,0),"")</f>
        <v/>
      </c>
      <c r="N43" s="10">
        <f>IF(G43&lt;&gt;"",Assumptions!$E$11,"")</f>
        <v/>
      </c>
      <c r="O43" s="10">
        <f>IF(AND(J43&lt;&gt;"",K43&lt;&gt;""),MAX(0,IF(I43&lt;&gt;"",MIN(I43,(J43*K43)-L43-M43-N43), (J43*K43)-L43-M43-N43)),"")</f>
        <v/>
      </c>
    </row>
    <row r="44">
      <c r="I44" s="10" t="n"/>
      <c r="J44" s="10" t="n"/>
      <c r="K44" s="11">
        <f>IFERROR(VLOOKUP(G44,Assumptions!$D$4:$E$8,2,FALSE),"")</f>
        <v/>
      </c>
      <c r="L44" s="10" t="n"/>
      <c r="M44" s="10">
        <f>IF(AND(J44&lt;&gt;"",K44&lt;&gt;""),ROUND((J44*K44)*Assumptions!$E$10,0),"")</f>
        <v/>
      </c>
      <c r="N44" s="10">
        <f>IF(G44&lt;&gt;"",Assumptions!$E$11,"")</f>
        <v/>
      </c>
      <c r="O44" s="10">
        <f>IF(AND(J44&lt;&gt;"",K44&lt;&gt;""),MAX(0,IF(I44&lt;&gt;"",MIN(I44,(J44*K44)-L44-M44-N44), (J44*K44)-L44-M44-N44)),"")</f>
        <v/>
      </c>
    </row>
    <row r="45">
      <c r="I45" s="10" t="n"/>
      <c r="J45" s="10" t="n"/>
      <c r="K45" s="11">
        <f>IFERROR(VLOOKUP(G45,Assumptions!$D$4:$E$8,2,FALSE),"")</f>
        <v/>
      </c>
      <c r="L45" s="10" t="n"/>
      <c r="M45" s="10">
        <f>IF(AND(J45&lt;&gt;"",K45&lt;&gt;""),ROUND((J45*K45)*Assumptions!$E$10,0),"")</f>
        <v/>
      </c>
      <c r="N45" s="10">
        <f>IF(G45&lt;&gt;"",Assumptions!$E$11,"")</f>
        <v/>
      </c>
      <c r="O45" s="10">
        <f>IF(AND(J45&lt;&gt;"",K45&lt;&gt;""),MAX(0,IF(I45&lt;&gt;"",MIN(I45,(J45*K45)-L45-M45-N45), (J45*K45)-L45-M45-N45)),"")</f>
        <v/>
      </c>
    </row>
    <row r="46">
      <c r="I46" s="10" t="n"/>
      <c r="J46" s="10" t="n"/>
      <c r="K46" s="11">
        <f>IFERROR(VLOOKUP(G46,Assumptions!$D$4:$E$8,2,FALSE),"")</f>
        <v/>
      </c>
      <c r="L46" s="10" t="n"/>
      <c r="M46" s="10">
        <f>IF(AND(J46&lt;&gt;"",K46&lt;&gt;""),ROUND((J46*K46)*Assumptions!$E$10,0),"")</f>
        <v/>
      </c>
      <c r="N46" s="10">
        <f>IF(G46&lt;&gt;"",Assumptions!$E$11,"")</f>
        <v/>
      </c>
      <c r="O46" s="10">
        <f>IF(AND(J46&lt;&gt;"",K46&lt;&gt;""),MAX(0,IF(I46&lt;&gt;"",MIN(I46,(J46*K46)-L46-M46-N46), (J46*K46)-L46-M46-N46)),"")</f>
        <v/>
      </c>
    </row>
    <row r="47">
      <c r="I47" s="10" t="n"/>
      <c r="J47" s="10" t="n"/>
      <c r="K47" s="11">
        <f>IFERROR(VLOOKUP(G47,Assumptions!$D$4:$E$8,2,FALSE),"")</f>
        <v/>
      </c>
      <c r="L47" s="10" t="n"/>
      <c r="M47" s="10">
        <f>IF(AND(J47&lt;&gt;"",K47&lt;&gt;""),ROUND((J47*K47)*Assumptions!$E$10,0),"")</f>
        <v/>
      </c>
      <c r="N47" s="10">
        <f>IF(G47&lt;&gt;"",Assumptions!$E$11,"")</f>
        <v/>
      </c>
      <c r="O47" s="10">
        <f>IF(AND(J47&lt;&gt;"",K47&lt;&gt;""),MAX(0,IF(I47&lt;&gt;"",MIN(I47,(J47*K47)-L47-M47-N47), (J47*K47)-L47-M47-N47)),"")</f>
        <v/>
      </c>
    </row>
    <row r="48">
      <c r="I48" s="10" t="n"/>
      <c r="J48" s="10" t="n"/>
      <c r="K48" s="11">
        <f>IFERROR(VLOOKUP(G48,Assumptions!$D$4:$E$8,2,FALSE),"")</f>
        <v/>
      </c>
      <c r="L48" s="10" t="n"/>
      <c r="M48" s="10">
        <f>IF(AND(J48&lt;&gt;"",K48&lt;&gt;""),ROUND((J48*K48)*Assumptions!$E$10,0),"")</f>
        <v/>
      </c>
      <c r="N48" s="10">
        <f>IF(G48&lt;&gt;"",Assumptions!$E$11,"")</f>
        <v/>
      </c>
      <c r="O48" s="10">
        <f>IF(AND(J48&lt;&gt;"",K48&lt;&gt;""),MAX(0,IF(I48&lt;&gt;"",MIN(I48,(J48*K48)-L48-M48-N48), (J48*K48)-L48-M48-N48)),"")</f>
        <v/>
      </c>
    </row>
    <row r="49">
      <c r="I49" s="10" t="n"/>
      <c r="J49" s="10" t="n"/>
      <c r="K49" s="11">
        <f>IFERROR(VLOOKUP(G49,Assumptions!$D$4:$E$8,2,FALSE),"")</f>
        <v/>
      </c>
      <c r="L49" s="10" t="n"/>
      <c r="M49" s="10">
        <f>IF(AND(J49&lt;&gt;"",K49&lt;&gt;""),ROUND((J49*K49)*Assumptions!$E$10,0),"")</f>
        <v/>
      </c>
      <c r="N49" s="10">
        <f>IF(G49&lt;&gt;"",Assumptions!$E$11,"")</f>
        <v/>
      </c>
      <c r="O49" s="10">
        <f>IF(AND(J49&lt;&gt;"",K49&lt;&gt;""),MAX(0,IF(I49&lt;&gt;"",MIN(I49,(J49*K49)-L49-M49-N49), (J49*K49)-L49-M49-N49)),"")</f>
        <v/>
      </c>
    </row>
    <row r="50">
      <c r="I50" s="10" t="n"/>
      <c r="J50" s="10" t="n"/>
      <c r="K50" s="11">
        <f>IFERROR(VLOOKUP(G50,Assumptions!$D$4:$E$8,2,FALSE),"")</f>
        <v/>
      </c>
      <c r="L50" s="10" t="n"/>
      <c r="M50" s="10">
        <f>IF(AND(J50&lt;&gt;"",K50&lt;&gt;""),ROUND((J50*K50)*Assumptions!$E$10,0),"")</f>
        <v/>
      </c>
      <c r="N50" s="10">
        <f>IF(G50&lt;&gt;"",Assumptions!$E$11,"")</f>
        <v/>
      </c>
      <c r="O50" s="10">
        <f>IF(AND(J50&lt;&gt;"",K50&lt;&gt;""),MAX(0,IF(I50&lt;&gt;"",MIN(I50,(J50*K50)-L50-M50-N50), (J50*K50)-L50-M50-N50)),"")</f>
        <v/>
      </c>
    </row>
    <row r="51">
      <c r="I51" s="10" t="n"/>
      <c r="J51" s="10" t="n"/>
      <c r="K51" s="11">
        <f>IFERROR(VLOOKUP(G51,Assumptions!$D$4:$E$8,2,FALSE),"")</f>
        <v/>
      </c>
      <c r="L51" s="10" t="n"/>
      <c r="M51" s="10">
        <f>IF(AND(J51&lt;&gt;"",K51&lt;&gt;""),ROUND((J51*K51)*Assumptions!$E$10,0),"")</f>
        <v/>
      </c>
      <c r="N51" s="10">
        <f>IF(G51&lt;&gt;"",Assumptions!$E$11,"")</f>
        <v/>
      </c>
      <c r="O51" s="10">
        <f>IF(AND(J51&lt;&gt;"",K51&lt;&gt;""),MAX(0,IF(I51&lt;&gt;"",MIN(I51,(J51*K51)-L51-M51-N51), (J51*K51)-L51-M51-N51)),"")</f>
        <v/>
      </c>
    </row>
    <row r="52">
      <c r="I52" s="10" t="n"/>
      <c r="J52" s="10" t="n"/>
      <c r="K52" s="11">
        <f>IFERROR(VLOOKUP(G52,Assumptions!$D$4:$E$8,2,FALSE),"")</f>
        <v/>
      </c>
      <c r="L52" s="10" t="n"/>
      <c r="M52" s="10">
        <f>IF(AND(J52&lt;&gt;"",K52&lt;&gt;""),ROUND((J52*K52)*Assumptions!$E$10,0),"")</f>
        <v/>
      </c>
      <c r="N52" s="10">
        <f>IF(G52&lt;&gt;"",Assumptions!$E$11,"")</f>
        <v/>
      </c>
      <c r="O52" s="10">
        <f>IF(AND(J52&lt;&gt;"",K52&lt;&gt;""),MAX(0,IF(I52&lt;&gt;"",MIN(I52,(J52*K52)-L52-M52-N52), (J52*K52)-L52-M52-N52)),"")</f>
        <v/>
      </c>
    </row>
    <row r="53">
      <c r="I53" s="10" t="n"/>
      <c r="J53" s="10" t="n"/>
      <c r="K53" s="11">
        <f>IFERROR(VLOOKUP(G53,Assumptions!$D$4:$E$8,2,FALSE),"")</f>
        <v/>
      </c>
      <c r="L53" s="10" t="n"/>
      <c r="M53" s="10">
        <f>IF(AND(J53&lt;&gt;"",K53&lt;&gt;""),ROUND((J53*K53)*Assumptions!$E$10,0),"")</f>
        <v/>
      </c>
      <c r="N53" s="10">
        <f>IF(G53&lt;&gt;"",Assumptions!$E$11,"")</f>
        <v/>
      </c>
      <c r="O53" s="10">
        <f>IF(AND(J53&lt;&gt;"",K53&lt;&gt;""),MAX(0,IF(I53&lt;&gt;"",MIN(I53,(J53*K53)-L53-M53-N53), (J53*K53)-L53-M53-N53)),"")</f>
        <v/>
      </c>
    </row>
    <row r="54">
      <c r="I54" s="10" t="n"/>
      <c r="J54" s="10" t="n"/>
      <c r="K54" s="11">
        <f>IFERROR(VLOOKUP(G54,Assumptions!$D$4:$E$8,2,FALSE),"")</f>
        <v/>
      </c>
      <c r="L54" s="10" t="n"/>
      <c r="M54" s="10">
        <f>IF(AND(J54&lt;&gt;"",K54&lt;&gt;""),ROUND((J54*K54)*Assumptions!$E$10,0),"")</f>
        <v/>
      </c>
      <c r="N54" s="10">
        <f>IF(G54&lt;&gt;"",Assumptions!$E$11,"")</f>
        <v/>
      </c>
      <c r="O54" s="10">
        <f>IF(AND(J54&lt;&gt;"",K54&lt;&gt;""),MAX(0,IF(I54&lt;&gt;"",MIN(I54,(J54*K54)-L54-M54-N54), (J54*K54)-L54-M54-N54)),"")</f>
        <v/>
      </c>
    </row>
    <row r="55">
      <c r="I55" s="10" t="n"/>
      <c r="J55" s="10" t="n"/>
      <c r="K55" s="11">
        <f>IFERROR(VLOOKUP(G55,Assumptions!$D$4:$E$8,2,FALSE),"")</f>
        <v/>
      </c>
      <c r="L55" s="10" t="n"/>
      <c r="M55" s="10">
        <f>IF(AND(J55&lt;&gt;"",K55&lt;&gt;""),ROUND((J55*K55)*Assumptions!$E$10,0),"")</f>
        <v/>
      </c>
      <c r="N55" s="10">
        <f>IF(G55&lt;&gt;"",Assumptions!$E$11,"")</f>
        <v/>
      </c>
      <c r="O55" s="10">
        <f>IF(AND(J55&lt;&gt;"",K55&lt;&gt;""),MAX(0,IF(I55&lt;&gt;"",MIN(I55,(J55*K55)-L55-M55-N55), (J55*K55)-L55-M55-N55)),"")</f>
        <v/>
      </c>
    </row>
    <row r="56">
      <c r="I56" s="10" t="n"/>
      <c r="J56" s="10" t="n"/>
      <c r="K56" s="11">
        <f>IFERROR(VLOOKUP(G56,Assumptions!$D$4:$E$8,2,FALSE),"")</f>
        <v/>
      </c>
      <c r="L56" s="10" t="n"/>
      <c r="M56" s="10">
        <f>IF(AND(J56&lt;&gt;"",K56&lt;&gt;""),ROUND((J56*K56)*Assumptions!$E$10,0),"")</f>
        <v/>
      </c>
      <c r="N56" s="10">
        <f>IF(G56&lt;&gt;"",Assumptions!$E$11,"")</f>
        <v/>
      </c>
      <c r="O56" s="10">
        <f>IF(AND(J56&lt;&gt;"",K56&lt;&gt;""),MAX(0,IF(I56&lt;&gt;"",MIN(I56,(J56*K56)-L56-M56-N56), (J56*K56)-L56-M56-N56)),"")</f>
        <v/>
      </c>
    </row>
    <row r="57">
      <c r="I57" s="10" t="n"/>
      <c r="J57" s="10" t="n"/>
      <c r="K57" s="11">
        <f>IFERROR(VLOOKUP(G57,Assumptions!$D$4:$E$8,2,FALSE),"")</f>
        <v/>
      </c>
      <c r="L57" s="10" t="n"/>
      <c r="M57" s="10">
        <f>IF(AND(J57&lt;&gt;"",K57&lt;&gt;""),ROUND((J57*K57)*Assumptions!$E$10,0),"")</f>
        <v/>
      </c>
      <c r="N57" s="10">
        <f>IF(G57&lt;&gt;"",Assumptions!$E$11,"")</f>
        <v/>
      </c>
      <c r="O57" s="10">
        <f>IF(AND(J57&lt;&gt;"",K57&lt;&gt;""),MAX(0,IF(I57&lt;&gt;"",MIN(I57,(J57*K57)-L57-M57-N57), (J57*K57)-L57-M57-N57)),"")</f>
        <v/>
      </c>
    </row>
    <row r="58">
      <c r="I58" s="10" t="n"/>
      <c r="J58" s="10" t="n"/>
      <c r="K58" s="11">
        <f>IFERROR(VLOOKUP(G58,Assumptions!$D$4:$E$8,2,FALSE),"")</f>
        <v/>
      </c>
      <c r="L58" s="10" t="n"/>
      <c r="M58" s="10">
        <f>IF(AND(J58&lt;&gt;"",K58&lt;&gt;""),ROUND((J58*K58)*Assumptions!$E$10,0),"")</f>
        <v/>
      </c>
      <c r="N58" s="10">
        <f>IF(G58&lt;&gt;"",Assumptions!$E$11,"")</f>
        <v/>
      </c>
      <c r="O58" s="10">
        <f>IF(AND(J58&lt;&gt;"",K58&lt;&gt;""),MAX(0,IF(I58&lt;&gt;"",MIN(I58,(J58*K58)-L58-M58-N58), (J58*K58)-L58-M58-N58)),"")</f>
        <v/>
      </c>
    </row>
    <row r="59">
      <c r="I59" s="10" t="n"/>
      <c r="J59" s="10" t="n"/>
      <c r="K59" s="11">
        <f>IFERROR(VLOOKUP(G59,Assumptions!$D$4:$E$8,2,FALSE),"")</f>
        <v/>
      </c>
      <c r="L59" s="10" t="n"/>
      <c r="M59" s="10">
        <f>IF(AND(J59&lt;&gt;"",K59&lt;&gt;""),ROUND((J59*K59)*Assumptions!$E$10,0),"")</f>
        <v/>
      </c>
      <c r="N59" s="10">
        <f>IF(G59&lt;&gt;"",Assumptions!$E$11,"")</f>
        <v/>
      </c>
      <c r="O59" s="10">
        <f>IF(AND(J59&lt;&gt;"",K59&lt;&gt;""),MAX(0,IF(I59&lt;&gt;"",MIN(I59,(J59*K59)-L59-M59-N59), (J59*K59)-L59-M59-N59)),"")</f>
        <v/>
      </c>
    </row>
    <row r="60">
      <c r="I60" s="10" t="n"/>
      <c r="J60" s="10" t="n"/>
      <c r="K60" s="11">
        <f>IFERROR(VLOOKUP(G60,Assumptions!$D$4:$E$8,2,FALSE),"")</f>
        <v/>
      </c>
      <c r="L60" s="10" t="n"/>
      <c r="M60" s="10">
        <f>IF(AND(J60&lt;&gt;"",K60&lt;&gt;""),ROUND((J60*K60)*Assumptions!$E$10,0),"")</f>
        <v/>
      </c>
      <c r="N60" s="10">
        <f>IF(G60&lt;&gt;"",Assumptions!$E$11,"")</f>
        <v/>
      </c>
      <c r="O60" s="10">
        <f>IF(AND(J60&lt;&gt;"",K60&lt;&gt;""),MAX(0,IF(I60&lt;&gt;"",MIN(I60,(J60*K60)-L60-M60-N60), (J60*K60)-L60-M60-N60)),"")</f>
        <v/>
      </c>
    </row>
    <row r="61">
      <c r="I61" s="10" t="n"/>
      <c r="J61" s="10" t="n"/>
      <c r="K61" s="11">
        <f>IFERROR(VLOOKUP(G61,Assumptions!$D$4:$E$8,2,FALSE),"")</f>
        <v/>
      </c>
      <c r="L61" s="10" t="n"/>
      <c r="M61" s="10">
        <f>IF(AND(J61&lt;&gt;"",K61&lt;&gt;""),ROUND((J61*K61)*Assumptions!$E$10,0),"")</f>
        <v/>
      </c>
      <c r="N61" s="10">
        <f>IF(G61&lt;&gt;"",Assumptions!$E$11,"")</f>
        <v/>
      </c>
      <c r="O61" s="10">
        <f>IF(AND(J61&lt;&gt;"",K61&lt;&gt;""),MAX(0,IF(I61&lt;&gt;"",MIN(I61,(J61*K61)-L61-M61-N61), (J61*K61)-L61-M61-N61)),"")</f>
        <v/>
      </c>
    </row>
    <row r="62">
      <c r="I62" s="10" t="n"/>
      <c r="J62" s="10" t="n"/>
      <c r="K62" s="11">
        <f>IFERROR(VLOOKUP(G62,Assumptions!$D$4:$E$8,2,FALSE),"")</f>
        <v/>
      </c>
      <c r="L62" s="10" t="n"/>
      <c r="M62" s="10">
        <f>IF(AND(J62&lt;&gt;"",K62&lt;&gt;""),ROUND((J62*K62)*Assumptions!$E$10,0),"")</f>
        <v/>
      </c>
      <c r="N62" s="10">
        <f>IF(G62&lt;&gt;"",Assumptions!$E$11,"")</f>
        <v/>
      </c>
      <c r="O62" s="10">
        <f>IF(AND(J62&lt;&gt;"",K62&lt;&gt;""),MAX(0,IF(I62&lt;&gt;"",MIN(I62,(J62*K62)-L62-M62-N62), (J62*K62)-L62-M62-N62)),"")</f>
        <v/>
      </c>
    </row>
    <row r="63">
      <c r="I63" s="10" t="n"/>
      <c r="J63" s="10" t="n"/>
      <c r="K63" s="11">
        <f>IFERROR(VLOOKUP(G63,Assumptions!$D$4:$E$8,2,FALSE),"")</f>
        <v/>
      </c>
      <c r="L63" s="10" t="n"/>
      <c r="M63" s="10">
        <f>IF(AND(J63&lt;&gt;"",K63&lt;&gt;""),ROUND((J63*K63)*Assumptions!$E$10,0),"")</f>
        <v/>
      </c>
      <c r="N63" s="10">
        <f>IF(G63&lt;&gt;"",Assumptions!$E$11,"")</f>
        <v/>
      </c>
      <c r="O63" s="10">
        <f>IF(AND(J63&lt;&gt;"",K63&lt;&gt;""),MAX(0,IF(I63&lt;&gt;"",MIN(I63,(J63*K63)-L63-M63-N63), (J63*K63)-L63-M63-N63)),"")</f>
        <v/>
      </c>
    </row>
    <row r="64">
      <c r="I64" s="10" t="n"/>
      <c r="J64" s="10" t="n"/>
      <c r="K64" s="11">
        <f>IFERROR(VLOOKUP(G64,Assumptions!$D$4:$E$8,2,FALSE),"")</f>
        <v/>
      </c>
      <c r="L64" s="10" t="n"/>
      <c r="M64" s="10">
        <f>IF(AND(J64&lt;&gt;"",K64&lt;&gt;""),ROUND((J64*K64)*Assumptions!$E$10,0),"")</f>
        <v/>
      </c>
      <c r="N64" s="10">
        <f>IF(G64&lt;&gt;"",Assumptions!$E$11,"")</f>
        <v/>
      </c>
      <c r="O64" s="10">
        <f>IF(AND(J64&lt;&gt;"",K64&lt;&gt;""),MAX(0,IF(I64&lt;&gt;"",MIN(I64,(J64*K64)-L64-M64-N64), (J64*K64)-L64-M64-N64)),"")</f>
        <v/>
      </c>
    </row>
    <row r="65">
      <c r="I65" s="10" t="n"/>
      <c r="J65" s="10" t="n"/>
      <c r="K65" s="11">
        <f>IFERROR(VLOOKUP(G65,Assumptions!$D$4:$E$8,2,FALSE),"")</f>
        <v/>
      </c>
      <c r="L65" s="10" t="n"/>
      <c r="M65" s="10">
        <f>IF(AND(J65&lt;&gt;"",K65&lt;&gt;""),ROUND((J65*K65)*Assumptions!$E$10,0),"")</f>
        <v/>
      </c>
      <c r="N65" s="10">
        <f>IF(G65&lt;&gt;"",Assumptions!$E$11,"")</f>
        <v/>
      </c>
      <c r="O65" s="10">
        <f>IF(AND(J65&lt;&gt;"",K65&lt;&gt;""),MAX(0,IF(I65&lt;&gt;"",MIN(I65,(J65*K65)-L65-M65-N65), (J65*K65)-L65-M65-N65)),"")</f>
        <v/>
      </c>
    </row>
    <row r="66">
      <c r="I66" s="10" t="n"/>
      <c r="J66" s="10" t="n"/>
      <c r="K66" s="11">
        <f>IFERROR(VLOOKUP(G66,Assumptions!$D$4:$E$8,2,FALSE),"")</f>
        <v/>
      </c>
      <c r="L66" s="10" t="n"/>
      <c r="M66" s="10">
        <f>IF(AND(J66&lt;&gt;"",K66&lt;&gt;""),ROUND((J66*K66)*Assumptions!$E$10,0),"")</f>
        <v/>
      </c>
      <c r="N66" s="10">
        <f>IF(G66&lt;&gt;"",Assumptions!$E$11,"")</f>
        <v/>
      </c>
      <c r="O66" s="10">
        <f>IF(AND(J66&lt;&gt;"",K66&lt;&gt;""),MAX(0,IF(I66&lt;&gt;"",MIN(I66,(J66*K66)-L66-M66-N66), (J66*K66)-L66-M66-N66)),"")</f>
        <v/>
      </c>
    </row>
    <row r="67">
      <c r="I67" s="10" t="n"/>
      <c r="J67" s="10" t="n"/>
      <c r="K67" s="11">
        <f>IFERROR(VLOOKUP(G67,Assumptions!$D$4:$E$8,2,FALSE),"")</f>
        <v/>
      </c>
      <c r="L67" s="10" t="n"/>
      <c r="M67" s="10">
        <f>IF(AND(J67&lt;&gt;"",K67&lt;&gt;""),ROUND((J67*K67)*Assumptions!$E$10,0),"")</f>
        <v/>
      </c>
      <c r="N67" s="10">
        <f>IF(G67&lt;&gt;"",Assumptions!$E$11,"")</f>
        <v/>
      </c>
      <c r="O67" s="10">
        <f>IF(AND(J67&lt;&gt;"",K67&lt;&gt;""),MAX(0,IF(I67&lt;&gt;"",MIN(I67,(J67*K67)-L67-M67-N67), (J67*K67)-L67-M67-N67)),"")</f>
        <v/>
      </c>
    </row>
    <row r="68">
      <c r="I68" s="10" t="n"/>
      <c r="J68" s="10" t="n"/>
      <c r="K68" s="11">
        <f>IFERROR(VLOOKUP(G68,Assumptions!$D$4:$E$8,2,FALSE),"")</f>
        <v/>
      </c>
      <c r="L68" s="10" t="n"/>
      <c r="M68" s="10">
        <f>IF(AND(J68&lt;&gt;"",K68&lt;&gt;""),ROUND((J68*K68)*Assumptions!$E$10,0),"")</f>
        <v/>
      </c>
      <c r="N68" s="10">
        <f>IF(G68&lt;&gt;"",Assumptions!$E$11,"")</f>
        <v/>
      </c>
      <c r="O68" s="10">
        <f>IF(AND(J68&lt;&gt;"",K68&lt;&gt;""),MAX(0,IF(I68&lt;&gt;"",MIN(I68,(J68*K68)-L68-M68-N68), (J68*K68)-L68-M68-N68)),"")</f>
        <v/>
      </c>
    </row>
    <row r="69">
      <c r="I69" s="10" t="n"/>
      <c r="J69" s="10" t="n"/>
      <c r="K69" s="11">
        <f>IFERROR(VLOOKUP(G69,Assumptions!$D$4:$E$8,2,FALSE),"")</f>
        <v/>
      </c>
      <c r="L69" s="10" t="n"/>
      <c r="M69" s="10">
        <f>IF(AND(J69&lt;&gt;"",K69&lt;&gt;""),ROUND((J69*K69)*Assumptions!$E$10,0),"")</f>
        <v/>
      </c>
      <c r="N69" s="10">
        <f>IF(G69&lt;&gt;"",Assumptions!$E$11,"")</f>
        <v/>
      </c>
      <c r="O69" s="10">
        <f>IF(AND(J69&lt;&gt;"",K69&lt;&gt;""),MAX(0,IF(I69&lt;&gt;"",MIN(I69,(J69*K69)-L69-M69-N69), (J69*K69)-L69-M69-N69)),"")</f>
        <v/>
      </c>
    </row>
    <row r="70">
      <c r="I70" s="10" t="n"/>
      <c r="J70" s="10" t="n"/>
      <c r="K70" s="11">
        <f>IFERROR(VLOOKUP(G70,Assumptions!$D$4:$E$8,2,FALSE),"")</f>
        <v/>
      </c>
      <c r="L70" s="10" t="n"/>
      <c r="M70" s="10">
        <f>IF(AND(J70&lt;&gt;"",K70&lt;&gt;""),ROUND((J70*K70)*Assumptions!$E$10,0),"")</f>
        <v/>
      </c>
      <c r="N70" s="10">
        <f>IF(G70&lt;&gt;"",Assumptions!$E$11,"")</f>
        <v/>
      </c>
      <c r="O70" s="10">
        <f>IF(AND(J70&lt;&gt;"",K70&lt;&gt;""),MAX(0,IF(I70&lt;&gt;"",MIN(I70,(J70*K70)-L70-M70-N70), (J70*K70)-L70-M70-N70)),"")</f>
        <v/>
      </c>
    </row>
    <row r="71">
      <c r="I71" s="10" t="n"/>
      <c r="J71" s="10" t="n"/>
      <c r="K71" s="11">
        <f>IFERROR(VLOOKUP(G71,Assumptions!$D$4:$E$8,2,FALSE),"")</f>
        <v/>
      </c>
      <c r="L71" s="10" t="n"/>
      <c r="M71" s="10">
        <f>IF(AND(J71&lt;&gt;"",K71&lt;&gt;""),ROUND((J71*K71)*Assumptions!$E$10,0),"")</f>
        <v/>
      </c>
      <c r="N71" s="10">
        <f>IF(G71&lt;&gt;"",Assumptions!$E$11,"")</f>
        <v/>
      </c>
      <c r="O71" s="10">
        <f>IF(AND(J71&lt;&gt;"",K71&lt;&gt;""),MAX(0,IF(I71&lt;&gt;"",MIN(I71,(J71*K71)-L71-M71-N71), (J71*K71)-L71-M71-N71)),"")</f>
        <v/>
      </c>
    </row>
    <row r="72">
      <c r="I72" s="10" t="n"/>
      <c r="J72" s="10" t="n"/>
      <c r="K72" s="11">
        <f>IFERROR(VLOOKUP(G72,Assumptions!$D$4:$E$8,2,FALSE),"")</f>
        <v/>
      </c>
      <c r="L72" s="10" t="n"/>
      <c r="M72" s="10">
        <f>IF(AND(J72&lt;&gt;"",K72&lt;&gt;""),ROUND((J72*K72)*Assumptions!$E$10,0),"")</f>
        <v/>
      </c>
      <c r="N72" s="10">
        <f>IF(G72&lt;&gt;"",Assumptions!$E$11,"")</f>
        <v/>
      </c>
      <c r="O72" s="10">
        <f>IF(AND(J72&lt;&gt;"",K72&lt;&gt;""),MAX(0,IF(I72&lt;&gt;"",MIN(I72,(J72*K72)-L72-M72-N72), (J72*K72)-L72-M72-N72)),"")</f>
        <v/>
      </c>
    </row>
    <row r="73">
      <c r="I73" s="10" t="n"/>
      <c r="J73" s="10" t="n"/>
      <c r="K73" s="11">
        <f>IFERROR(VLOOKUP(G73,Assumptions!$D$4:$E$8,2,FALSE),"")</f>
        <v/>
      </c>
      <c r="L73" s="10" t="n"/>
      <c r="M73" s="10">
        <f>IF(AND(J73&lt;&gt;"",K73&lt;&gt;""),ROUND((J73*K73)*Assumptions!$E$10,0),"")</f>
        <v/>
      </c>
      <c r="N73" s="10">
        <f>IF(G73&lt;&gt;"",Assumptions!$E$11,"")</f>
        <v/>
      </c>
      <c r="O73" s="10">
        <f>IF(AND(J73&lt;&gt;"",K73&lt;&gt;""),MAX(0,IF(I73&lt;&gt;"",MIN(I73,(J73*K73)-L73-M73-N73), (J73*K73)-L73-M73-N73)),"")</f>
        <v/>
      </c>
    </row>
    <row r="74">
      <c r="I74" s="10" t="n"/>
      <c r="J74" s="10" t="n"/>
      <c r="K74" s="11">
        <f>IFERROR(VLOOKUP(G74,Assumptions!$D$4:$E$8,2,FALSE),"")</f>
        <v/>
      </c>
      <c r="L74" s="10" t="n"/>
      <c r="M74" s="10">
        <f>IF(AND(J74&lt;&gt;"",K74&lt;&gt;""),ROUND((J74*K74)*Assumptions!$E$10,0),"")</f>
        <v/>
      </c>
      <c r="N74" s="10">
        <f>IF(G74&lt;&gt;"",Assumptions!$E$11,"")</f>
        <v/>
      </c>
      <c r="O74" s="10">
        <f>IF(AND(J74&lt;&gt;"",K74&lt;&gt;""),MAX(0,IF(I74&lt;&gt;"",MIN(I74,(J74*K74)-L74-M74-N74), (J74*K74)-L74-M74-N74)),"")</f>
        <v/>
      </c>
    </row>
    <row r="75">
      <c r="I75" s="10" t="n"/>
      <c r="J75" s="10" t="n"/>
      <c r="K75" s="11">
        <f>IFERROR(VLOOKUP(G75,Assumptions!$D$4:$E$8,2,FALSE),"")</f>
        <v/>
      </c>
      <c r="L75" s="10" t="n"/>
      <c r="M75" s="10">
        <f>IF(AND(J75&lt;&gt;"",K75&lt;&gt;""),ROUND((J75*K75)*Assumptions!$E$10,0),"")</f>
        <v/>
      </c>
      <c r="N75" s="10">
        <f>IF(G75&lt;&gt;"",Assumptions!$E$11,"")</f>
        <v/>
      </c>
      <c r="O75" s="10">
        <f>IF(AND(J75&lt;&gt;"",K75&lt;&gt;""),MAX(0,IF(I75&lt;&gt;"",MIN(I75,(J75*K75)-L75-M75-N75), (J75*K75)-L75-M75-N75)),"")</f>
        <v/>
      </c>
    </row>
    <row r="76">
      <c r="I76" s="10" t="n"/>
      <c r="J76" s="10" t="n"/>
      <c r="K76" s="11">
        <f>IFERROR(VLOOKUP(G76,Assumptions!$D$4:$E$8,2,FALSE),"")</f>
        <v/>
      </c>
      <c r="L76" s="10" t="n"/>
      <c r="M76" s="10">
        <f>IF(AND(J76&lt;&gt;"",K76&lt;&gt;""),ROUND((J76*K76)*Assumptions!$E$10,0),"")</f>
        <v/>
      </c>
      <c r="N76" s="10">
        <f>IF(G76&lt;&gt;"",Assumptions!$E$11,"")</f>
        <v/>
      </c>
      <c r="O76" s="10">
        <f>IF(AND(J76&lt;&gt;"",K76&lt;&gt;""),MAX(0,IF(I76&lt;&gt;"",MIN(I76,(J76*K76)-L76-M76-N76), (J76*K76)-L76-M76-N76)),"")</f>
        <v/>
      </c>
    </row>
    <row r="77">
      <c r="I77" s="10" t="n"/>
      <c r="J77" s="10" t="n"/>
      <c r="K77" s="11">
        <f>IFERROR(VLOOKUP(G77,Assumptions!$D$4:$E$8,2,FALSE),"")</f>
        <v/>
      </c>
      <c r="L77" s="10" t="n"/>
      <c r="M77" s="10">
        <f>IF(AND(J77&lt;&gt;"",K77&lt;&gt;""),ROUND((J77*K77)*Assumptions!$E$10,0),"")</f>
        <v/>
      </c>
      <c r="N77" s="10">
        <f>IF(G77&lt;&gt;"",Assumptions!$E$11,"")</f>
        <v/>
      </c>
      <c r="O77" s="10">
        <f>IF(AND(J77&lt;&gt;"",K77&lt;&gt;""),MAX(0,IF(I77&lt;&gt;"",MIN(I77,(J77*K77)-L77-M77-N77), (J77*K77)-L77-M77-N77)),"")</f>
        <v/>
      </c>
    </row>
    <row r="78">
      <c r="I78" s="10" t="n"/>
      <c r="J78" s="10" t="n"/>
      <c r="K78" s="11">
        <f>IFERROR(VLOOKUP(G78,Assumptions!$D$4:$E$8,2,FALSE),"")</f>
        <v/>
      </c>
      <c r="L78" s="10" t="n"/>
      <c r="M78" s="10">
        <f>IF(AND(J78&lt;&gt;"",K78&lt;&gt;""),ROUND((J78*K78)*Assumptions!$E$10,0),"")</f>
        <v/>
      </c>
      <c r="N78" s="10">
        <f>IF(G78&lt;&gt;"",Assumptions!$E$11,"")</f>
        <v/>
      </c>
      <c r="O78" s="10">
        <f>IF(AND(J78&lt;&gt;"",K78&lt;&gt;""),MAX(0,IF(I78&lt;&gt;"",MIN(I78,(J78*K78)-L78-M78-N78), (J78*K78)-L78-M78-N78)),"")</f>
        <v/>
      </c>
    </row>
    <row r="79">
      <c r="I79" s="10" t="n"/>
      <c r="J79" s="10" t="n"/>
      <c r="K79" s="11">
        <f>IFERROR(VLOOKUP(G79,Assumptions!$D$4:$E$8,2,FALSE),"")</f>
        <v/>
      </c>
      <c r="L79" s="10" t="n"/>
      <c r="M79" s="10">
        <f>IF(AND(J79&lt;&gt;"",K79&lt;&gt;""),ROUND((J79*K79)*Assumptions!$E$10,0),"")</f>
        <v/>
      </c>
      <c r="N79" s="10">
        <f>IF(G79&lt;&gt;"",Assumptions!$E$11,"")</f>
        <v/>
      </c>
      <c r="O79" s="10">
        <f>IF(AND(J79&lt;&gt;"",K79&lt;&gt;""),MAX(0,IF(I79&lt;&gt;"",MIN(I79,(J79*K79)-L79-M79-N79), (J79*K79)-L79-M79-N79)),"")</f>
        <v/>
      </c>
    </row>
    <row r="80">
      <c r="I80" s="10" t="n"/>
      <c r="J80" s="10" t="n"/>
      <c r="K80" s="11">
        <f>IFERROR(VLOOKUP(G80,Assumptions!$D$4:$E$8,2,FALSE),"")</f>
        <v/>
      </c>
      <c r="L80" s="10" t="n"/>
      <c r="M80" s="10">
        <f>IF(AND(J80&lt;&gt;"",K80&lt;&gt;""),ROUND((J80*K80)*Assumptions!$E$10,0),"")</f>
        <v/>
      </c>
      <c r="N80" s="10">
        <f>IF(G80&lt;&gt;"",Assumptions!$E$11,"")</f>
        <v/>
      </c>
      <c r="O80" s="10">
        <f>IF(AND(J80&lt;&gt;"",K80&lt;&gt;""),MAX(0,IF(I80&lt;&gt;"",MIN(I80,(J80*K80)-L80-M80-N80), (J80*K80)-L80-M80-N80)),"")</f>
        <v/>
      </c>
    </row>
    <row r="81">
      <c r="I81" s="10" t="n"/>
      <c r="J81" s="10" t="n"/>
      <c r="K81" s="11">
        <f>IFERROR(VLOOKUP(G81,Assumptions!$D$4:$E$8,2,FALSE),"")</f>
        <v/>
      </c>
      <c r="L81" s="10" t="n"/>
      <c r="M81" s="10">
        <f>IF(AND(J81&lt;&gt;"",K81&lt;&gt;""),ROUND((J81*K81)*Assumptions!$E$10,0),"")</f>
        <v/>
      </c>
      <c r="N81" s="10">
        <f>IF(G81&lt;&gt;"",Assumptions!$E$11,"")</f>
        <v/>
      </c>
      <c r="O81" s="10">
        <f>IF(AND(J81&lt;&gt;"",K81&lt;&gt;""),MAX(0,IF(I81&lt;&gt;"",MIN(I81,(J81*K81)-L81-M81-N81), (J81*K81)-L81-M81-N81)),"")</f>
        <v/>
      </c>
    </row>
    <row r="82">
      <c r="I82" s="10" t="n"/>
      <c r="J82" s="10" t="n"/>
      <c r="K82" s="11">
        <f>IFERROR(VLOOKUP(G82,Assumptions!$D$4:$E$8,2,FALSE),"")</f>
        <v/>
      </c>
      <c r="L82" s="10" t="n"/>
      <c r="M82" s="10">
        <f>IF(AND(J82&lt;&gt;"",K82&lt;&gt;""),ROUND((J82*K82)*Assumptions!$E$10,0),"")</f>
        <v/>
      </c>
      <c r="N82" s="10">
        <f>IF(G82&lt;&gt;"",Assumptions!$E$11,"")</f>
        <v/>
      </c>
      <c r="O82" s="10">
        <f>IF(AND(J82&lt;&gt;"",K82&lt;&gt;""),MAX(0,IF(I82&lt;&gt;"",MIN(I82,(J82*K82)-L82-M82-N82), (J82*K82)-L82-M82-N82)),"")</f>
        <v/>
      </c>
    </row>
    <row r="83">
      <c r="I83" s="10" t="n"/>
      <c r="J83" s="10" t="n"/>
      <c r="K83" s="11">
        <f>IFERROR(VLOOKUP(G83,Assumptions!$D$4:$E$8,2,FALSE),"")</f>
        <v/>
      </c>
      <c r="L83" s="10" t="n"/>
      <c r="M83" s="10">
        <f>IF(AND(J83&lt;&gt;"",K83&lt;&gt;""),ROUND((J83*K83)*Assumptions!$E$10,0),"")</f>
        <v/>
      </c>
      <c r="N83" s="10">
        <f>IF(G83&lt;&gt;"",Assumptions!$E$11,"")</f>
        <v/>
      </c>
      <c r="O83" s="10">
        <f>IF(AND(J83&lt;&gt;"",K83&lt;&gt;""),MAX(0,IF(I83&lt;&gt;"",MIN(I83,(J83*K83)-L83-M83-N83), (J83*K83)-L83-M83-N83)),"")</f>
        <v/>
      </c>
    </row>
    <row r="84">
      <c r="I84" s="10" t="n"/>
      <c r="J84" s="10" t="n"/>
      <c r="K84" s="11">
        <f>IFERROR(VLOOKUP(G84,Assumptions!$D$4:$E$8,2,FALSE),"")</f>
        <v/>
      </c>
      <c r="L84" s="10" t="n"/>
      <c r="M84" s="10">
        <f>IF(AND(J84&lt;&gt;"",K84&lt;&gt;""),ROUND((J84*K84)*Assumptions!$E$10,0),"")</f>
        <v/>
      </c>
      <c r="N84" s="10">
        <f>IF(G84&lt;&gt;"",Assumptions!$E$11,"")</f>
        <v/>
      </c>
      <c r="O84" s="10">
        <f>IF(AND(J84&lt;&gt;"",K84&lt;&gt;""),MAX(0,IF(I84&lt;&gt;"",MIN(I84,(J84*K84)-L84-M84-N84), (J84*K84)-L84-M84-N84)),"")</f>
        <v/>
      </c>
    </row>
    <row r="85">
      <c r="I85" s="10" t="n"/>
      <c r="J85" s="10" t="n"/>
      <c r="K85" s="11">
        <f>IFERROR(VLOOKUP(G85,Assumptions!$D$4:$E$8,2,FALSE),"")</f>
        <v/>
      </c>
      <c r="L85" s="10" t="n"/>
      <c r="M85" s="10">
        <f>IF(AND(J85&lt;&gt;"",K85&lt;&gt;""),ROUND((J85*K85)*Assumptions!$E$10,0),"")</f>
        <v/>
      </c>
      <c r="N85" s="10">
        <f>IF(G85&lt;&gt;"",Assumptions!$E$11,"")</f>
        <v/>
      </c>
      <c r="O85" s="10">
        <f>IF(AND(J85&lt;&gt;"",K85&lt;&gt;""),MAX(0,IF(I85&lt;&gt;"",MIN(I85,(J85*K85)-L85-M85-N85), (J85*K85)-L85-M85-N85)),"")</f>
        <v/>
      </c>
    </row>
    <row r="86">
      <c r="I86" s="10" t="n"/>
      <c r="J86" s="10" t="n"/>
      <c r="K86" s="11">
        <f>IFERROR(VLOOKUP(G86,Assumptions!$D$4:$E$8,2,FALSE),"")</f>
        <v/>
      </c>
      <c r="L86" s="10" t="n"/>
      <c r="M86" s="10">
        <f>IF(AND(J86&lt;&gt;"",K86&lt;&gt;""),ROUND((J86*K86)*Assumptions!$E$10,0),"")</f>
        <v/>
      </c>
      <c r="N86" s="10">
        <f>IF(G86&lt;&gt;"",Assumptions!$E$11,"")</f>
        <v/>
      </c>
      <c r="O86" s="10">
        <f>IF(AND(J86&lt;&gt;"",K86&lt;&gt;""),MAX(0,IF(I86&lt;&gt;"",MIN(I86,(J86*K86)-L86-M86-N86), (J86*K86)-L86-M86-N86)),"")</f>
        <v/>
      </c>
    </row>
    <row r="87">
      <c r="I87" s="10" t="n"/>
      <c r="J87" s="10" t="n"/>
      <c r="K87" s="11">
        <f>IFERROR(VLOOKUP(G87,Assumptions!$D$4:$E$8,2,FALSE),"")</f>
        <v/>
      </c>
      <c r="L87" s="10" t="n"/>
      <c r="M87" s="10">
        <f>IF(AND(J87&lt;&gt;"",K87&lt;&gt;""),ROUND((J87*K87)*Assumptions!$E$10,0),"")</f>
        <v/>
      </c>
      <c r="N87" s="10">
        <f>IF(G87&lt;&gt;"",Assumptions!$E$11,"")</f>
        <v/>
      </c>
      <c r="O87" s="10">
        <f>IF(AND(J87&lt;&gt;"",K87&lt;&gt;""),MAX(0,IF(I87&lt;&gt;"",MIN(I87,(J87*K87)-L87-M87-N87), (J87*K87)-L87-M87-N87)),"")</f>
        <v/>
      </c>
    </row>
    <row r="88">
      <c r="I88" s="10" t="n"/>
      <c r="J88" s="10" t="n"/>
      <c r="K88" s="11">
        <f>IFERROR(VLOOKUP(G88,Assumptions!$D$4:$E$8,2,FALSE),"")</f>
        <v/>
      </c>
      <c r="L88" s="10" t="n"/>
      <c r="M88" s="10">
        <f>IF(AND(J88&lt;&gt;"",K88&lt;&gt;""),ROUND((J88*K88)*Assumptions!$E$10,0),"")</f>
        <v/>
      </c>
      <c r="N88" s="10">
        <f>IF(G88&lt;&gt;"",Assumptions!$E$11,"")</f>
        <v/>
      </c>
      <c r="O88" s="10">
        <f>IF(AND(J88&lt;&gt;"",K88&lt;&gt;""),MAX(0,IF(I88&lt;&gt;"",MIN(I88,(J88*K88)-L88-M88-N88), (J88*K88)-L88-M88-N88)),"")</f>
        <v/>
      </c>
    </row>
    <row r="89">
      <c r="I89" s="10" t="n"/>
      <c r="J89" s="10" t="n"/>
      <c r="K89" s="11">
        <f>IFERROR(VLOOKUP(G89,Assumptions!$D$4:$E$8,2,FALSE),"")</f>
        <v/>
      </c>
      <c r="L89" s="10" t="n"/>
      <c r="M89" s="10">
        <f>IF(AND(J89&lt;&gt;"",K89&lt;&gt;""),ROUND((J89*K89)*Assumptions!$E$10,0),"")</f>
        <v/>
      </c>
      <c r="N89" s="10">
        <f>IF(G89&lt;&gt;"",Assumptions!$E$11,"")</f>
        <v/>
      </c>
      <c r="O89" s="10">
        <f>IF(AND(J89&lt;&gt;"",K89&lt;&gt;""),MAX(0,IF(I89&lt;&gt;"",MIN(I89,(J89*K89)-L89-M89-N89), (J89*K89)-L89-M89-N89)),"")</f>
        <v/>
      </c>
    </row>
    <row r="90">
      <c r="I90" s="10" t="n"/>
      <c r="J90" s="10" t="n"/>
      <c r="K90" s="11">
        <f>IFERROR(VLOOKUP(G90,Assumptions!$D$4:$E$8,2,FALSE),"")</f>
        <v/>
      </c>
      <c r="L90" s="10" t="n"/>
      <c r="M90" s="10">
        <f>IF(AND(J90&lt;&gt;"",K90&lt;&gt;""),ROUND((J90*K90)*Assumptions!$E$10,0),"")</f>
        <v/>
      </c>
      <c r="N90" s="10">
        <f>IF(G90&lt;&gt;"",Assumptions!$E$11,"")</f>
        <v/>
      </c>
      <c r="O90" s="10">
        <f>IF(AND(J90&lt;&gt;"",K90&lt;&gt;""),MAX(0,IF(I90&lt;&gt;"",MIN(I90,(J90*K90)-L90-M90-N90), (J90*K90)-L90-M90-N90)),"")</f>
        <v/>
      </c>
    </row>
    <row r="91">
      <c r="I91" s="10" t="n"/>
      <c r="J91" s="10" t="n"/>
      <c r="K91" s="11">
        <f>IFERROR(VLOOKUP(G91,Assumptions!$D$4:$E$8,2,FALSE),"")</f>
        <v/>
      </c>
      <c r="L91" s="10" t="n"/>
      <c r="M91" s="10">
        <f>IF(AND(J91&lt;&gt;"",K91&lt;&gt;""),ROUND((J91*K91)*Assumptions!$E$10,0),"")</f>
        <v/>
      </c>
      <c r="N91" s="10">
        <f>IF(G91&lt;&gt;"",Assumptions!$E$11,"")</f>
        <v/>
      </c>
      <c r="O91" s="10">
        <f>IF(AND(J91&lt;&gt;"",K91&lt;&gt;""),MAX(0,IF(I91&lt;&gt;"",MIN(I91,(J91*K91)-L91-M91-N91), (J91*K91)-L91-M91-N91)),"")</f>
        <v/>
      </c>
    </row>
    <row r="92">
      <c r="I92" s="10" t="n"/>
      <c r="J92" s="10" t="n"/>
      <c r="K92" s="11">
        <f>IFERROR(VLOOKUP(G92,Assumptions!$D$4:$E$8,2,FALSE),"")</f>
        <v/>
      </c>
      <c r="L92" s="10" t="n"/>
      <c r="M92" s="10">
        <f>IF(AND(J92&lt;&gt;"",K92&lt;&gt;""),ROUND((J92*K92)*Assumptions!$E$10,0),"")</f>
        <v/>
      </c>
      <c r="N92" s="10">
        <f>IF(G92&lt;&gt;"",Assumptions!$E$11,"")</f>
        <v/>
      </c>
      <c r="O92" s="10">
        <f>IF(AND(J92&lt;&gt;"",K92&lt;&gt;""),MAX(0,IF(I92&lt;&gt;"",MIN(I92,(J92*K92)-L92-M92-N92), (J92*K92)-L92-M92-N92)),"")</f>
        <v/>
      </c>
    </row>
    <row r="93">
      <c r="I93" s="10" t="n"/>
      <c r="J93" s="10" t="n"/>
      <c r="K93" s="11">
        <f>IFERROR(VLOOKUP(G93,Assumptions!$D$4:$E$8,2,FALSE),"")</f>
        <v/>
      </c>
      <c r="L93" s="10" t="n"/>
      <c r="M93" s="10">
        <f>IF(AND(J93&lt;&gt;"",K93&lt;&gt;""),ROUND((J93*K93)*Assumptions!$E$10,0),"")</f>
        <v/>
      </c>
      <c r="N93" s="10">
        <f>IF(G93&lt;&gt;"",Assumptions!$E$11,"")</f>
        <v/>
      </c>
      <c r="O93" s="10">
        <f>IF(AND(J93&lt;&gt;"",K93&lt;&gt;""),MAX(0,IF(I93&lt;&gt;"",MIN(I93,(J93*K93)-L93-M93-N93), (J93*K93)-L93-M93-N93)),"")</f>
        <v/>
      </c>
    </row>
    <row r="94">
      <c r="I94" s="10" t="n"/>
      <c r="J94" s="10" t="n"/>
      <c r="K94" s="11">
        <f>IFERROR(VLOOKUP(G94,Assumptions!$D$4:$E$8,2,FALSE),"")</f>
        <v/>
      </c>
      <c r="L94" s="10" t="n"/>
      <c r="M94" s="10">
        <f>IF(AND(J94&lt;&gt;"",K94&lt;&gt;""),ROUND((J94*K94)*Assumptions!$E$10,0),"")</f>
        <v/>
      </c>
      <c r="N94" s="10">
        <f>IF(G94&lt;&gt;"",Assumptions!$E$11,"")</f>
        <v/>
      </c>
      <c r="O94" s="10">
        <f>IF(AND(J94&lt;&gt;"",K94&lt;&gt;""),MAX(0,IF(I94&lt;&gt;"",MIN(I94,(J94*K94)-L94-M94-N94), (J94*K94)-L94-M94-N94)),"")</f>
        <v/>
      </c>
    </row>
    <row r="95">
      <c r="I95" s="10" t="n"/>
      <c r="J95" s="10" t="n"/>
      <c r="K95" s="11">
        <f>IFERROR(VLOOKUP(G95,Assumptions!$D$4:$E$8,2,FALSE),"")</f>
        <v/>
      </c>
      <c r="L95" s="10" t="n"/>
      <c r="M95" s="10">
        <f>IF(AND(J95&lt;&gt;"",K95&lt;&gt;""),ROUND((J95*K95)*Assumptions!$E$10,0),"")</f>
        <v/>
      </c>
      <c r="N95" s="10">
        <f>IF(G95&lt;&gt;"",Assumptions!$E$11,"")</f>
        <v/>
      </c>
      <c r="O95" s="10">
        <f>IF(AND(J95&lt;&gt;"",K95&lt;&gt;""),MAX(0,IF(I95&lt;&gt;"",MIN(I95,(J95*K95)-L95-M95-N95), (J95*K95)-L95-M95-N95)),"")</f>
        <v/>
      </c>
    </row>
    <row r="96">
      <c r="I96" s="10" t="n"/>
      <c r="J96" s="10" t="n"/>
      <c r="K96" s="11">
        <f>IFERROR(VLOOKUP(G96,Assumptions!$D$4:$E$8,2,FALSE),"")</f>
        <v/>
      </c>
      <c r="L96" s="10" t="n"/>
      <c r="M96" s="10">
        <f>IF(AND(J96&lt;&gt;"",K96&lt;&gt;""),ROUND((J96*K96)*Assumptions!$E$10,0),"")</f>
        <v/>
      </c>
      <c r="N96" s="10">
        <f>IF(G96&lt;&gt;"",Assumptions!$E$11,"")</f>
        <v/>
      </c>
      <c r="O96" s="10">
        <f>IF(AND(J96&lt;&gt;"",K96&lt;&gt;""),MAX(0,IF(I96&lt;&gt;"",MIN(I96,(J96*K96)-L96-M96-N96), (J96*K96)-L96-M96-N96)),"")</f>
        <v/>
      </c>
    </row>
    <row r="97">
      <c r="I97" s="10" t="n"/>
      <c r="J97" s="10" t="n"/>
      <c r="K97" s="11">
        <f>IFERROR(VLOOKUP(G97,Assumptions!$D$4:$E$8,2,FALSE),"")</f>
        <v/>
      </c>
      <c r="L97" s="10" t="n"/>
      <c r="M97" s="10">
        <f>IF(AND(J97&lt;&gt;"",K97&lt;&gt;""),ROUND((J97*K97)*Assumptions!$E$10,0),"")</f>
        <v/>
      </c>
      <c r="N97" s="10">
        <f>IF(G97&lt;&gt;"",Assumptions!$E$11,"")</f>
        <v/>
      </c>
      <c r="O97" s="10">
        <f>IF(AND(J97&lt;&gt;"",K97&lt;&gt;""),MAX(0,IF(I97&lt;&gt;"",MIN(I97,(J97*K97)-L97-M97-N97), (J97*K97)-L97-M97-N97)),"")</f>
        <v/>
      </c>
    </row>
    <row r="98">
      <c r="I98" s="10" t="n"/>
      <c r="J98" s="10" t="n"/>
      <c r="K98" s="11">
        <f>IFERROR(VLOOKUP(G98,Assumptions!$D$4:$E$8,2,FALSE),"")</f>
        <v/>
      </c>
      <c r="L98" s="10" t="n"/>
      <c r="M98" s="10">
        <f>IF(AND(J98&lt;&gt;"",K98&lt;&gt;""),ROUND((J98*K98)*Assumptions!$E$10,0),"")</f>
        <v/>
      </c>
      <c r="N98" s="10">
        <f>IF(G98&lt;&gt;"",Assumptions!$E$11,"")</f>
        <v/>
      </c>
      <c r="O98" s="10">
        <f>IF(AND(J98&lt;&gt;"",K98&lt;&gt;""),MAX(0,IF(I98&lt;&gt;"",MIN(I98,(J98*K98)-L98-M98-N98), (J98*K98)-L98-M98-N98)),"")</f>
        <v/>
      </c>
    </row>
    <row r="99">
      <c r="I99" s="10" t="n"/>
      <c r="J99" s="10" t="n"/>
      <c r="K99" s="11">
        <f>IFERROR(VLOOKUP(G99,Assumptions!$D$4:$E$8,2,FALSE),"")</f>
        <v/>
      </c>
      <c r="L99" s="10" t="n"/>
      <c r="M99" s="10">
        <f>IF(AND(J99&lt;&gt;"",K99&lt;&gt;""),ROUND((J99*K99)*Assumptions!$E$10,0),"")</f>
        <v/>
      </c>
      <c r="N99" s="10">
        <f>IF(G99&lt;&gt;"",Assumptions!$E$11,"")</f>
        <v/>
      </c>
      <c r="O99" s="10">
        <f>IF(AND(J99&lt;&gt;"",K99&lt;&gt;""),MAX(0,IF(I99&lt;&gt;"",MIN(I99,(J99*K99)-L99-M99-N99), (J99*K99)-L99-M99-N99)),"")</f>
        <v/>
      </c>
    </row>
    <row r="100">
      <c r="I100" s="10" t="n"/>
      <c r="J100" s="10" t="n"/>
      <c r="K100" s="11">
        <f>IFERROR(VLOOKUP(G100,Assumptions!$D$4:$E$8,2,FALSE),"")</f>
        <v/>
      </c>
      <c r="L100" s="10" t="n"/>
      <c r="M100" s="10">
        <f>IF(AND(J100&lt;&gt;"",K100&lt;&gt;""),ROUND((J100*K100)*Assumptions!$E$10,0),"")</f>
        <v/>
      </c>
      <c r="N100" s="10">
        <f>IF(G100&lt;&gt;"",Assumptions!$E$11,"")</f>
        <v/>
      </c>
      <c r="O100" s="10">
        <f>IF(AND(J100&lt;&gt;"",K100&lt;&gt;""),MAX(0,IF(I100&lt;&gt;"",MIN(I100,(J100*K100)-L100-M100-N100), (J100*K100)-L100-M100-N100)),"")</f>
        <v/>
      </c>
    </row>
    <row r="101">
      <c r="I101" s="10" t="n"/>
      <c r="J101" s="10" t="n"/>
      <c r="K101" s="11">
        <f>IFERROR(VLOOKUP(G101,Assumptions!$D$4:$E$8,2,FALSE),"")</f>
        <v/>
      </c>
      <c r="L101" s="10" t="n"/>
      <c r="M101" s="10">
        <f>IF(AND(J101&lt;&gt;"",K101&lt;&gt;""),ROUND((J101*K101)*Assumptions!$E$10,0),"")</f>
        <v/>
      </c>
      <c r="N101" s="10">
        <f>IF(G101&lt;&gt;"",Assumptions!$E$11,"")</f>
        <v/>
      </c>
      <c r="O101" s="10">
        <f>IF(AND(J101&lt;&gt;"",K101&lt;&gt;""),MAX(0,IF(I101&lt;&gt;"",MIN(I101,(J101*K101)-L101-M101-N101), (J101*K101)-L101-M101-N101)),"")</f>
        <v/>
      </c>
    </row>
    <row r="102">
      <c r="I102" s="10" t="n"/>
      <c r="J102" s="10" t="n"/>
      <c r="K102" s="11">
        <f>IFERROR(VLOOKUP(G102,Assumptions!$D$4:$E$8,2,FALSE),"")</f>
        <v/>
      </c>
      <c r="L102" s="10" t="n"/>
      <c r="M102" s="10">
        <f>IF(AND(J102&lt;&gt;"",K102&lt;&gt;""),ROUND((J102*K102)*Assumptions!$E$10,0),"")</f>
        <v/>
      </c>
      <c r="N102" s="10">
        <f>IF(G102&lt;&gt;"",Assumptions!$E$11,"")</f>
        <v/>
      </c>
      <c r="O102" s="10">
        <f>IF(AND(J102&lt;&gt;"",K102&lt;&gt;""),MAX(0,IF(I102&lt;&gt;"",MIN(I102,(J102*K102)-L102-M102-N102), (J102*K102)-L102-M102-N102)),"")</f>
        <v/>
      </c>
    </row>
    <row r="103">
      <c r="I103" s="10" t="n"/>
      <c r="J103" s="10" t="n"/>
      <c r="K103" s="11">
        <f>IFERROR(VLOOKUP(G103,Assumptions!$D$4:$E$8,2,FALSE),"")</f>
        <v/>
      </c>
      <c r="L103" s="10" t="n"/>
      <c r="M103" s="10">
        <f>IF(AND(J103&lt;&gt;"",K103&lt;&gt;""),ROUND((J103*K103)*Assumptions!$E$10,0),"")</f>
        <v/>
      </c>
      <c r="N103" s="10">
        <f>IF(G103&lt;&gt;"",Assumptions!$E$11,"")</f>
        <v/>
      </c>
      <c r="O103" s="10">
        <f>IF(AND(J103&lt;&gt;"",K103&lt;&gt;""),MAX(0,IF(I103&lt;&gt;"",MIN(I103,(J103*K103)-L103-M103-N103), (J103*K103)-L103-M103-N103)),"")</f>
        <v/>
      </c>
    </row>
    <row r="104">
      <c r="I104" s="10" t="n"/>
      <c r="J104" s="10" t="n"/>
      <c r="K104" s="11">
        <f>IFERROR(VLOOKUP(G104,Assumptions!$D$4:$E$8,2,FALSE),"")</f>
        <v/>
      </c>
      <c r="L104" s="10" t="n"/>
      <c r="M104" s="10">
        <f>IF(AND(J104&lt;&gt;"",K104&lt;&gt;""),ROUND((J104*K104)*Assumptions!$E$10,0),"")</f>
        <v/>
      </c>
      <c r="N104" s="10">
        <f>IF(G104&lt;&gt;"",Assumptions!$E$11,"")</f>
        <v/>
      </c>
      <c r="O104" s="10">
        <f>IF(AND(J104&lt;&gt;"",K104&lt;&gt;""),MAX(0,IF(I104&lt;&gt;"",MIN(I104,(J104*K104)-L104-M104-N104), (J104*K104)-L104-M104-N104)),"")</f>
        <v/>
      </c>
    </row>
    <row r="105">
      <c r="I105" s="10" t="n"/>
      <c r="J105" s="10" t="n"/>
      <c r="K105" s="11">
        <f>IFERROR(VLOOKUP(G105,Assumptions!$D$4:$E$8,2,FALSE),"")</f>
        <v/>
      </c>
      <c r="L105" s="10" t="n"/>
      <c r="M105" s="10">
        <f>IF(AND(J105&lt;&gt;"",K105&lt;&gt;""),ROUND((J105*K105)*Assumptions!$E$10,0),"")</f>
        <v/>
      </c>
      <c r="N105" s="10">
        <f>IF(G105&lt;&gt;"",Assumptions!$E$11,"")</f>
        <v/>
      </c>
      <c r="O105" s="10">
        <f>IF(AND(J105&lt;&gt;"",K105&lt;&gt;""),MAX(0,IF(I105&lt;&gt;"",MIN(I105,(J105*K105)-L105-M105-N105), (J105*K105)-L105-M105-N105)),"")</f>
        <v/>
      </c>
    </row>
    <row r="106">
      <c r="I106" s="10" t="n"/>
      <c r="J106" s="10" t="n"/>
      <c r="K106" s="11">
        <f>IFERROR(VLOOKUP(G106,Assumptions!$D$4:$E$8,2,FALSE),"")</f>
        <v/>
      </c>
      <c r="L106" s="10" t="n"/>
      <c r="M106" s="10">
        <f>IF(AND(J106&lt;&gt;"",K106&lt;&gt;""),ROUND((J106*K106)*Assumptions!$E$10,0),"")</f>
        <v/>
      </c>
      <c r="N106" s="10">
        <f>IF(G106&lt;&gt;"",Assumptions!$E$11,"")</f>
        <v/>
      </c>
      <c r="O106" s="10">
        <f>IF(AND(J106&lt;&gt;"",K106&lt;&gt;""),MAX(0,IF(I106&lt;&gt;"",MIN(I106,(J106*K106)-L106-M106-N106), (J106*K106)-L106-M106-N106)),"")</f>
        <v/>
      </c>
    </row>
    <row r="107">
      <c r="I107" s="10" t="n"/>
      <c r="J107" s="10" t="n"/>
      <c r="K107" s="11">
        <f>IFERROR(VLOOKUP(G107,Assumptions!$D$4:$E$8,2,FALSE),"")</f>
        <v/>
      </c>
      <c r="L107" s="10" t="n"/>
      <c r="M107" s="10">
        <f>IF(AND(J107&lt;&gt;"",K107&lt;&gt;""),ROUND((J107*K107)*Assumptions!$E$10,0),"")</f>
        <v/>
      </c>
      <c r="N107" s="10">
        <f>IF(G107&lt;&gt;"",Assumptions!$E$11,"")</f>
        <v/>
      </c>
      <c r="O107" s="10">
        <f>IF(AND(J107&lt;&gt;"",K107&lt;&gt;""),MAX(0,IF(I107&lt;&gt;"",MIN(I107,(J107*K107)-L107-M107-N107), (J107*K107)-L107-M107-N107)),"")</f>
        <v/>
      </c>
    </row>
    <row r="108">
      <c r="I108" s="10" t="n"/>
      <c r="J108" s="10" t="n"/>
      <c r="K108" s="11">
        <f>IFERROR(VLOOKUP(G108,Assumptions!$D$4:$E$8,2,FALSE),"")</f>
        <v/>
      </c>
      <c r="L108" s="10" t="n"/>
      <c r="M108" s="10">
        <f>IF(AND(J108&lt;&gt;"",K108&lt;&gt;""),ROUND((J108*K108)*Assumptions!$E$10,0),"")</f>
        <v/>
      </c>
      <c r="N108" s="10">
        <f>IF(G108&lt;&gt;"",Assumptions!$E$11,"")</f>
        <v/>
      </c>
      <c r="O108" s="10">
        <f>IF(AND(J108&lt;&gt;"",K108&lt;&gt;""),MAX(0,IF(I108&lt;&gt;"",MIN(I108,(J108*K108)-L108-M108-N108), (J108*K108)-L108-M108-N108)),"")</f>
        <v/>
      </c>
    </row>
    <row r="109">
      <c r="I109" s="10" t="n"/>
      <c r="J109" s="10" t="n"/>
      <c r="K109" s="11">
        <f>IFERROR(VLOOKUP(G109,Assumptions!$D$4:$E$8,2,FALSE),"")</f>
        <v/>
      </c>
      <c r="L109" s="10" t="n"/>
      <c r="M109" s="10">
        <f>IF(AND(J109&lt;&gt;"",K109&lt;&gt;""),ROUND((J109*K109)*Assumptions!$E$10,0),"")</f>
        <v/>
      </c>
      <c r="N109" s="10">
        <f>IF(G109&lt;&gt;"",Assumptions!$E$11,"")</f>
        <v/>
      </c>
      <c r="O109" s="10">
        <f>IF(AND(J109&lt;&gt;"",K109&lt;&gt;""),MAX(0,IF(I109&lt;&gt;"",MIN(I109,(J109*K109)-L109-M109-N109), (J109*K109)-L109-M109-N109)),"")</f>
        <v/>
      </c>
    </row>
    <row r="110">
      <c r="I110" s="10" t="n"/>
      <c r="J110" s="10" t="n"/>
      <c r="K110" s="11">
        <f>IFERROR(VLOOKUP(G110,Assumptions!$D$4:$E$8,2,FALSE),"")</f>
        <v/>
      </c>
      <c r="L110" s="10" t="n"/>
      <c r="M110" s="10">
        <f>IF(AND(J110&lt;&gt;"",K110&lt;&gt;""),ROUND((J110*K110)*Assumptions!$E$10,0),"")</f>
        <v/>
      </c>
      <c r="N110" s="10">
        <f>IF(G110&lt;&gt;"",Assumptions!$E$11,"")</f>
        <v/>
      </c>
      <c r="O110" s="10">
        <f>IF(AND(J110&lt;&gt;"",K110&lt;&gt;""),MAX(0,IF(I110&lt;&gt;"",MIN(I110,(J110*K110)-L110-M110-N110), (J110*K110)-L110-M110-N110)),"")</f>
        <v/>
      </c>
    </row>
    <row r="111">
      <c r="I111" s="10" t="n"/>
      <c r="J111" s="10" t="n"/>
      <c r="K111" s="11">
        <f>IFERROR(VLOOKUP(G111,Assumptions!$D$4:$E$8,2,FALSE),"")</f>
        <v/>
      </c>
      <c r="L111" s="10" t="n"/>
      <c r="M111" s="10">
        <f>IF(AND(J111&lt;&gt;"",K111&lt;&gt;""),ROUND((J111*K111)*Assumptions!$E$10,0),"")</f>
        <v/>
      </c>
      <c r="N111" s="10">
        <f>IF(G111&lt;&gt;"",Assumptions!$E$11,"")</f>
        <v/>
      </c>
      <c r="O111" s="10">
        <f>IF(AND(J111&lt;&gt;"",K111&lt;&gt;""),MAX(0,IF(I111&lt;&gt;"",MIN(I111,(J111*K111)-L111-M111-N111), (J111*K111)-L111-M111-N111)),"")</f>
        <v/>
      </c>
    </row>
    <row r="112">
      <c r="I112" s="10" t="n"/>
      <c r="J112" s="10" t="n"/>
      <c r="K112" s="11">
        <f>IFERROR(VLOOKUP(G112,Assumptions!$D$4:$E$8,2,FALSE),"")</f>
        <v/>
      </c>
      <c r="L112" s="10" t="n"/>
      <c r="M112" s="10">
        <f>IF(AND(J112&lt;&gt;"",K112&lt;&gt;""),ROUND((J112*K112)*Assumptions!$E$10,0),"")</f>
        <v/>
      </c>
      <c r="N112" s="10">
        <f>IF(G112&lt;&gt;"",Assumptions!$E$11,"")</f>
        <v/>
      </c>
      <c r="O112" s="10">
        <f>IF(AND(J112&lt;&gt;"",K112&lt;&gt;""),MAX(0,IF(I112&lt;&gt;"",MIN(I112,(J112*K112)-L112-M112-N112), (J112*K112)-L112-M112-N112)),"")</f>
        <v/>
      </c>
    </row>
    <row r="113">
      <c r="I113" s="10" t="n"/>
      <c r="J113" s="10" t="n"/>
      <c r="K113" s="11">
        <f>IFERROR(VLOOKUP(G113,Assumptions!$D$4:$E$8,2,FALSE),"")</f>
        <v/>
      </c>
      <c r="L113" s="10" t="n"/>
      <c r="M113" s="10">
        <f>IF(AND(J113&lt;&gt;"",K113&lt;&gt;""),ROUND((J113*K113)*Assumptions!$E$10,0),"")</f>
        <v/>
      </c>
      <c r="N113" s="10">
        <f>IF(G113&lt;&gt;"",Assumptions!$E$11,"")</f>
        <v/>
      </c>
      <c r="O113" s="10">
        <f>IF(AND(J113&lt;&gt;"",K113&lt;&gt;""),MAX(0,IF(I113&lt;&gt;"",MIN(I113,(J113*K113)-L113-M113-N113), (J113*K113)-L113-M113-N113)),"")</f>
        <v/>
      </c>
    </row>
    <row r="114">
      <c r="I114" s="10" t="n"/>
      <c r="J114" s="10" t="n"/>
      <c r="K114" s="11">
        <f>IFERROR(VLOOKUP(G114,Assumptions!$D$4:$E$8,2,FALSE),"")</f>
        <v/>
      </c>
      <c r="L114" s="10" t="n"/>
      <c r="M114" s="10">
        <f>IF(AND(J114&lt;&gt;"",K114&lt;&gt;""),ROUND((J114*K114)*Assumptions!$E$10,0),"")</f>
        <v/>
      </c>
      <c r="N114" s="10">
        <f>IF(G114&lt;&gt;"",Assumptions!$E$11,"")</f>
        <v/>
      </c>
      <c r="O114" s="10">
        <f>IF(AND(J114&lt;&gt;"",K114&lt;&gt;""),MAX(0,IF(I114&lt;&gt;"",MIN(I114,(J114*K114)-L114-M114-N114), (J114*K114)-L114-M114-N114)),"")</f>
        <v/>
      </c>
    </row>
    <row r="115">
      <c r="I115" s="10" t="n"/>
      <c r="J115" s="10" t="n"/>
      <c r="K115" s="11">
        <f>IFERROR(VLOOKUP(G115,Assumptions!$D$4:$E$8,2,FALSE),"")</f>
        <v/>
      </c>
      <c r="L115" s="10" t="n"/>
      <c r="M115" s="10">
        <f>IF(AND(J115&lt;&gt;"",K115&lt;&gt;""),ROUND((J115*K115)*Assumptions!$E$10,0),"")</f>
        <v/>
      </c>
      <c r="N115" s="10">
        <f>IF(G115&lt;&gt;"",Assumptions!$E$11,"")</f>
        <v/>
      </c>
      <c r="O115" s="10">
        <f>IF(AND(J115&lt;&gt;"",K115&lt;&gt;""),MAX(0,IF(I115&lt;&gt;"",MIN(I115,(J115*K115)-L115-M115-N115), (J115*K115)-L115-M115-N115)),"")</f>
        <v/>
      </c>
    </row>
    <row r="116">
      <c r="I116" s="10" t="n"/>
      <c r="J116" s="10" t="n"/>
      <c r="K116" s="11">
        <f>IFERROR(VLOOKUP(G116,Assumptions!$D$4:$E$8,2,FALSE),"")</f>
        <v/>
      </c>
      <c r="L116" s="10" t="n"/>
      <c r="M116" s="10">
        <f>IF(AND(J116&lt;&gt;"",K116&lt;&gt;""),ROUND((J116*K116)*Assumptions!$E$10,0),"")</f>
        <v/>
      </c>
      <c r="N116" s="10">
        <f>IF(G116&lt;&gt;"",Assumptions!$E$11,"")</f>
        <v/>
      </c>
      <c r="O116" s="10">
        <f>IF(AND(J116&lt;&gt;"",K116&lt;&gt;""),MAX(0,IF(I116&lt;&gt;"",MIN(I116,(J116*K116)-L116-M116-N116), (J116*K116)-L116-M116-N116)),"")</f>
        <v/>
      </c>
    </row>
    <row r="117">
      <c r="I117" s="10" t="n"/>
      <c r="J117" s="10" t="n"/>
      <c r="K117" s="11">
        <f>IFERROR(VLOOKUP(G117,Assumptions!$D$4:$E$8,2,FALSE),"")</f>
        <v/>
      </c>
      <c r="L117" s="10" t="n"/>
      <c r="M117" s="10">
        <f>IF(AND(J117&lt;&gt;"",K117&lt;&gt;""),ROUND((J117*K117)*Assumptions!$E$10,0),"")</f>
        <v/>
      </c>
      <c r="N117" s="10">
        <f>IF(G117&lt;&gt;"",Assumptions!$E$11,"")</f>
        <v/>
      </c>
      <c r="O117" s="10">
        <f>IF(AND(J117&lt;&gt;"",K117&lt;&gt;""),MAX(0,IF(I117&lt;&gt;"",MIN(I117,(J117*K117)-L117-M117-N117), (J117*K117)-L117-M117-N117)),"")</f>
        <v/>
      </c>
    </row>
    <row r="118">
      <c r="I118" s="10" t="n"/>
      <c r="J118" s="10" t="n"/>
      <c r="K118" s="11">
        <f>IFERROR(VLOOKUP(G118,Assumptions!$D$4:$E$8,2,FALSE),"")</f>
        <v/>
      </c>
      <c r="L118" s="10" t="n"/>
      <c r="M118" s="10">
        <f>IF(AND(J118&lt;&gt;"",K118&lt;&gt;""),ROUND((J118*K118)*Assumptions!$E$10,0),"")</f>
        <v/>
      </c>
      <c r="N118" s="10">
        <f>IF(G118&lt;&gt;"",Assumptions!$E$11,"")</f>
        <v/>
      </c>
      <c r="O118" s="10">
        <f>IF(AND(J118&lt;&gt;"",K118&lt;&gt;""),MAX(0,IF(I118&lt;&gt;"",MIN(I118,(J118*K118)-L118-M118-N118), (J118*K118)-L118-M118-N118)),"")</f>
        <v/>
      </c>
    </row>
    <row r="119">
      <c r="I119" s="10" t="n"/>
      <c r="J119" s="10" t="n"/>
      <c r="K119" s="11">
        <f>IFERROR(VLOOKUP(G119,Assumptions!$D$4:$E$8,2,FALSE),"")</f>
        <v/>
      </c>
      <c r="L119" s="10" t="n"/>
      <c r="M119" s="10">
        <f>IF(AND(J119&lt;&gt;"",K119&lt;&gt;""),ROUND((J119*K119)*Assumptions!$E$10,0),"")</f>
        <v/>
      </c>
      <c r="N119" s="10">
        <f>IF(G119&lt;&gt;"",Assumptions!$E$11,"")</f>
        <v/>
      </c>
      <c r="O119" s="10">
        <f>IF(AND(J119&lt;&gt;"",K119&lt;&gt;""),MAX(0,IF(I119&lt;&gt;"",MIN(I119,(J119*K119)-L119-M119-N119), (J119*K119)-L119-M119-N119)),"")</f>
        <v/>
      </c>
    </row>
    <row r="120">
      <c r="I120" s="10" t="n"/>
      <c r="J120" s="10" t="n"/>
      <c r="K120" s="11">
        <f>IFERROR(VLOOKUP(G120,Assumptions!$D$4:$E$8,2,FALSE),"")</f>
        <v/>
      </c>
      <c r="L120" s="10" t="n"/>
      <c r="M120" s="10">
        <f>IF(AND(J120&lt;&gt;"",K120&lt;&gt;""),ROUND((J120*K120)*Assumptions!$E$10,0),"")</f>
        <v/>
      </c>
      <c r="N120" s="10">
        <f>IF(G120&lt;&gt;"",Assumptions!$E$11,"")</f>
        <v/>
      </c>
      <c r="O120" s="10">
        <f>IF(AND(J120&lt;&gt;"",K120&lt;&gt;""),MAX(0,IF(I120&lt;&gt;"",MIN(I120,(J120*K120)-L120-M120-N120), (J120*K120)-L120-M120-N120)),"")</f>
        <v/>
      </c>
    </row>
    <row r="121">
      <c r="I121" s="10" t="n"/>
      <c r="J121" s="10" t="n"/>
      <c r="K121" s="11">
        <f>IFERROR(VLOOKUP(G121,Assumptions!$D$4:$E$8,2,FALSE),"")</f>
        <v/>
      </c>
      <c r="L121" s="10" t="n"/>
      <c r="M121" s="10">
        <f>IF(AND(J121&lt;&gt;"",K121&lt;&gt;""),ROUND((J121*K121)*Assumptions!$E$10,0),"")</f>
        <v/>
      </c>
      <c r="N121" s="10">
        <f>IF(G121&lt;&gt;"",Assumptions!$E$11,"")</f>
        <v/>
      </c>
      <c r="O121" s="10">
        <f>IF(AND(J121&lt;&gt;"",K121&lt;&gt;""),MAX(0,IF(I121&lt;&gt;"",MIN(I121,(J121*K121)-L121-M121-N121), (J121*K121)-L121-M121-N121)),"")</f>
        <v/>
      </c>
    </row>
    <row r="122">
      <c r="I122" s="10" t="n"/>
      <c r="J122" s="10" t="n"/>
      <c r="K122" s="11">
        <f>IFERROR(VLOOKUP(G122,Assumptions!$D$4:$E$8,2,FALSE),"")</f>
        <v/>
      </c>
      <c r="L122" s="10" t="n"/>
      <c r="M122" s="10">
        <f>IF(AND(J122&lt;&gt;"",K122&lt;&gt;""),ROUND((J122*K122)*Assumptions!$E$10,0),"")</f>
        <v/>
      </c>
      <c r="N122" s="10">
        <f>IF(G122&lt;&gt;"",Assumptions!$E$11,"")</f>
        <v/>
      </c>
      <c r="O122" s="10">
        <f>IF(AND(J122&lt;&gt;"",K122&lt;&gt;""),MAX(0,IF(I122&lt;&gt;"",MIN(I122,(J122*K122)-L122-M122-N122), (J122*K122)-L122-M122-N122)),"")</f>
        <v/>
      </c>
    </row>
    <row r="123">
      <c r="I123" s="10" t="n"/>
      <c r="J123" s="10" t="n"/>
      <c r="K123" s="11">
        <f>IFERROR(VLOOKUP(G123,Assumptions!$D$4:$E$8,2,FALSE),"")</f>
        <v/>
      </c>
      <c r="L123" s="10" t="n"/>
      <c r="M123" s="10">
        <f>IF(AND(J123&lt;&gt;"",K123&lt;&gt;""),ROUND((J123*K123)*Assumptions!$E$10,0),"")</f>
        <v/>
      </c>
      <c r="N123" s="10">
        <f>IF(G123&lt;&gt;"",Assumptions!$E$11,"")</f>
        <v/>
      </c>
      <c r="O123" s="10">
        <f>IF(AND(J123&lt;&gt;"",K123&lt;&gt;""),MAX(0,IF(I123&lt;&gt;"",MIN(I123,(J123*K123)-L123-M123-N123), (J123*K123)-L123-M123-N123)),"")</f>
        <v/>
      </c>
    </row>
    <row r="124">
      <c r="I124" s="10" t="n"/>
      <c r="J124" s="10" t="n"/>
      <c r="K124" s="11">
        <f>IFERROR(VLOOKUP(G124,Assumptions!$D$4:$E$8,2,FALSE),"")</f>
        <v/>
      </c>
      <c r="L124" s="10" t="n"/>
      <c r="M124" s="10">
        <f>IF(AND(J124&lt;&gt;"",K124&lt;&gt;""),ROUND((J124*K124)*Assumptions!$E$10,0),"")</f>
        <v/>
      </c>
      <c r="N124" s="10">
        <f>IF(G124&lt;&gt;"",Assumptions!$E$11,"")</f>
        <v/>
      </c>
      <c r="O124" s="10">
        <f>IF(AND(J124&lt;&gt;"",K124&lt;&gt;""),MAX(0,IF(I124&lt;&gt;"",MIN(I124,(J124*K124)-L124-M124-N124), (J124*K124)-L124-M124-N124)),"")</f>
        <v/>
      </c>
    </row>
    <row r="125">
      <c r="I125" s="10" t="n"/>
      <c r="J125" s="10" t="n"/>
      <c r="K125" s="11">
        <f>IFERROR(VLOOKUP(G125,Assumptions!$D$4:$E$8,2,FALSE),"")</f>
        <v/>
      </c>
      <c r="L125" s="10" t="n"/>
      <c r="M125" s="10">
        <f>IF(AND(J125&lt;&gt;"",K125&lt;&gt;""),ROUND((J125*K125)*Assumptions!$E$10,0),"")</f>
        <v/>
      </c>
      <c r="N125" s="10">
        <f>IF(G125&lt;&gt;"",Assumptions!$E$11,"")</f>
        <v/>
      </c>
      <c r="O125" s="10">
        <f>IF(AND(J125&lt;&gt;"",K125&lt;&gt;""),MAX(0,IF(I125&lt;&gt;"",MIN(I125,(J125*K125)-L125-M125-N125), (J125*K125)-L125-M125-N125)),"")</f>
        <v/>
      </c>
    </row>
    <row r="126">
      <c r="I126" s="10" t="n"/>
      <c r="J126" s="10" t="n"/>
      <c r="K126" s="11">
        <f>IFERROR(VLOOKUP(G126,Assumptions!$D$4:$E$8,2,FALSE),"")</f>
        <v/>
      </c>
      <c r="L126" s="10" t="n"/>
      <c r="M126" s="10">
        <f>IF(AND(J126&lt;&gt;"",K126&lt;&gt;""),ROUND((J126*K126)*Assumptions!$E$10,0),"")</f>
        <v/>
      </c>
      <c r="N126" s="10">
        <f>IF(G126&lt;&gt;"",Assumptions!$E$11,"")</f>
        <v/>
      </c>
      <c r="O126" s="10">
        <f>IF(AND(J126&lt;&gt;"",K126&lt;&gt;""),MAX(0,IF(I126&lt;&gt;"",MIN(I126,(J126*K126)-L126-M126-N126), (J126*K126)-L126-M126-N126)),"")</f>
        <v/>
      </c>
    </row>
    <row r="127">
      <c r="I127" s="10" t="n"/>
      <c r="J127" s="10" t="n"/>
      <c r="K127" s="11">
        <f>IFERROR(VLOOKUP(G127,Assumptions!$D$4:$E$8,2,FALSE),"")</f>
        <v/>
      </c>
      <c r="L127" s="10" t="n"/>
      <c r="M127" s="10">
        <f>IF(AND(J127&lt;&gt;"",K127&lt;&gt;""),ROUND((J127*K127)*Assumptions!$E$10,0),"")</f>
        <v/>
      </c>
      <c r="N127" s="10">
        <f>IF(G127&lt;&gt;"",Assumptions!$E$11,"")</f>
        <v/>
      </c>
      <c r="O127" s="10">
        <f>IF(AND(J127&lt;&gt;"",K127&lt;&gt;""),MAX(0,IF(I127&lt;&gt;"",MIN(I127,(J127*K127)-L127-M127-N127), (J127*K127)-L127-M127-N127)),"")</f>
        <v/>
      </c>
    </row>
    <row r="128">
      <c r="I128" s="10" t="n"/>
      <c r="J128" s="10" t="n"/>
      <c r="K128" s="11">
        <f>IFERROR(VLOOKUP(G128,Assumptions!$D$4:$E$8,2,FALSE),"")</f>
        <v/>
      </c>
      <c r="L128" s="10" t="n"/>
      <c r="M128" s="10">
        <f>IF(AND(J128&lt;&gt;"",K128&lt;&gt;""),ROUND((J128*K128)*Assumptions!$E$10,0),"")</f>
        <v/>
      </c>
      <c r="N128" s="10">
        <f>IF(G128&lt;&gt;"",Assumptions!$E$11,"")</f>
        <v/>
      </c>
      <c r="O128" s="10">
        <f>IF(AND(J128&lt;&gt;"",K128&lt;&gt;""),MAX(0,IF(I128&lt;&gt;"",MIN(I128,(J128*K128)-L128-M128-N128), (J128*K128)-L128-M128-N128)),"")</f>
        <v/>
      </c>
    </row>
    <row r="129">
      <c r="I129" s="10" t="n"/>
      <c r="J129" s="10" t="n"/>
      <c r="K129" s="11">
        <f>IFERROR(VLOOKUP(G129,Assumptions!$D$4:$E$8,2,FALSE),"")</f>
        <v/>
      </c>
      <c r="L129" s="10" t="n"/>
      <c r="M129" s="10">
        <f>IF(AND(J129&lt;&gt;"",K129&lt;&gt;""),ROUND((J129*K129)*Assumptions!$E$10,0),"")</f>
        <v/>
      </c>
      <c r="N129" s="10">
        <f>IF(G129&lt;&gt;"",Assumptions!$E$11,"")</f>
        <v/>
      </c>
      <c r="O129" s="10">
        <f>IF(AND(J129&lt;&gt;"",K129&lt;&gt;""),MAX(0,IF(I129&lt;&gt;"",MIN(I129,(J129*K129)-L129-M129-N129), (J129*K129)-L129-M129-N129)),"")</f>
        <v/>
      </c>
    </row>
    <row r="130">
      <c r="I130" s="10" t="n"/>
      <c r="J130" s="10" t="n"/>
      <c r="K130" s="11">
        <f>IFERROR(VLOOKUP(G130,Assumptions!$D$4:$E$8,2,FALSE),"")</f>
        <v/>
      </c>
      <c r="L130" s="10" t="n"/>
      <c r="M130" s="10">
        <f>IF(AND(J130&lt;&gt;"",K130&lt;&gt;""),ROUND((J130*K130)*Assumptions!$E$10,0),"")</f>
        <v/>
      </c>
      <c r="N130" s="10">
        <f>IF(G130&lt;&gt;"",Assumptions!$E$11,"")</f>
        <v/>
      </c>
      <c r="O130" s="10">
        <f>IF(AND(J130&lt;&gt;"",K130&lt;&gt;""),MAX(0,IF(I130&lt;&gt;"",MIN(I130,(J130*K130)-L130-M130-N130), (J130*K130)-L130-M130-N130)),"")</f>
        <v/>
      </c>
    </row>
    <row r="131">
      <c r="I131" s="10" t="n"/>
      <c r="J131" s="10" t="n"/>
      <c r="K131" s="11">
        <f>IFERROR(VLOOKUP(G131,Assumptions!$D$4:$E$8,2,FALSE),"")</f>
        <v/>
      </c>
      <c r="L131" s="10" t="n"/>
      <c r="M131" s="10">
        <f>IF(AND(J131&lt;&gt;"",K131&lt;&gt;""),ROUND((J131*K131)*Assumptions!$E$10,0),"")</f>
        <v/>
      </c>
      <c r="N131" s="10">
        <f>IF(G131&lt;&gt;"",Assumptions!$E$11,"")</f>
        <v/>
      </c>
      <c r="O131" s="10">
        <f>IF(AND(J131&lt;&gt;"",K131&lt;&gt;""),MAX(0,IF(I131&lt;&gt;"",MIN(I131,(J131*K131)-L131-M131-N131), (J131*K131)-L131-M131-N131)),"")</f>
        <v/>
      </c>
    </row>
    <row r="132">
      <c r="I132" s="10" t="n"/>
      <c r="J132" s="10" t="n"/>
      <c r="K132" s="11">
        <f>IFERROR(VLOOKUP(G132,Assumptions!$D$4:$E$8,2,FALSE),"")</f>
        <v/>
      </c>
      <c r="L132" s="10" t="n"/>
      <c r="M132" s="10">
        <f>IF(AND(J132&lt;&gt;"",K132&lt;&gt;""),ROUND((J132*K132)*Assumptions!$E$10,0),"")</f>
        <v/>
      </c>
      <c r="N132" s="10">
        <f>IF(G132&lt;&gt;"",Assumptions!$E$11,"")</f>
        <v/>
      </c>
      <c r="O132" s="10">
        <f>IF(AND(J132&lt;&gt;"",K132&lt;&gt;""),MAX(0,IF(I132&lt;&gt;"",MIN(I132,(J132*K132)-L132-M132-N132), (J132*K132)-L132-M132-N132)),"")</f>
        <v/>
      </c>
    </row>
    <row r="133">
      <c r="I133" s="10" t="n"/>
      <c r="J133" s="10" t="n"/>
      <c r="K133" s="11">
        <f>IFERROR(VLOOKUP(G133,Assumptions!$D$4:$E$8,2,FALSE),"")</f>
        <v/>
      </c>
      <c r="L133" s="10" t="n"/>
      <c r="M133" s="10">
        <f>IF(AND(J133&lt;&gt;"",K133&lt;&gt;""),ROUND((J133*K133)*Assumptions!$E$10,0),"")</f>
        <v/>
      </c>
      <c r="N133" s="10">
        <f>IF(G133&lt;&gt;"",Assumptions!$E$11,"")</f>
        <v/>
      </c>
      <c r="O133" s="10">
        <f>IF(AND(J133&lt;&gt;"",K133&lt;&gt;""),MAX(0,IF(I133&lt;&gt;"",MIN(I133,(J133*K133)-L133-M133-N133), (J133*K133)-L133-M133-N133)),"")</f>
        <v/>
      </c>
    </row>
    <row r="134">
      <c r="I134" s="10" t="n"/>
      <c r="J134" s="10" t="n"/>
      <c r="K134" s="11">
        <f>IFERROR(VLOOKUP(G134,Assumptions!$D$4:$E$8,2,FALSE),"")</f>
        <v/>
      </c>
      <c r="L134" s="10" t="n"/>
      <c r="M134" s="10">
        <f>IF(AND(J134&lt;&gt;"",K134&lt;&gt;""),ROUND((J134*K134)*Assumptions!$E$10,0),"")</f>
        <v/>
      </c>
      <c r="N134" s="10">
        <f>IF(G134&lt;&gt;"",Assumptions!$E$11,"")</f>
        <v/>
      </c>
      <c r="O134" s="10">
        <f>IF(AND(J134&lt;&gt;"",K134&lt;&gt;""),MAX(0,IF(I134&lt;&gt;"",MIN(I134,(J134*K134)-L134-M134-N134), (J134*K134)-L134-M134-N134)),"")</f>
        <v/>
      </c>
    </row>
    <row r="135">
      <c r="I135" s="10" t="n"/>
      <c r="J135" s="10" t="n"/>
      <c r="K135" s="11">
        <f>IFERROR(VLOOKUP(G135,Assumptions!$D$4:$E$8,2,FALSE),"")</f>
        <v/>
      </c>
      <c r="L135" s="10" t="n"/>
      <c r="M135" s="10">
        <f>IF(AND(J135&lt;&gt;"",K135&lt;&gt;""),ROUND((J135*K135)*Assumptions!$E$10,0),"")</f>
        <v/>
      </c>
      <c r="N135" s="10">
        <f>IF(G135&lt;&gt;"",Assumptions!$E$11,"")</f>
        <v/>
      </c>
      <c r="O135" s="10">
        <f>IF(AND(J135&lt;&gt;"",K135&lt;&gt;""),MAX(0,IF(I135&lt;&gt;"",MIN(I135,(J135*K135)-L135-M135-N135), (J135*K135)-L135-M135-N135)),"")</f>
        <v/>
      </c>
    </row>
    <row r="136">
      <c r="I136" s="10" t="n"/>
      <c r="J136" s="10" t="n"/>
      <c r="K136" s="11">
        <f>IFERROR(VLOOKUP(G136,Assumptions!$D$4:$E$8,2,FALSE),"")</f>
        <v/>
      </c>
      <c r="L136" s="10" t="n"/>
      <c r="M136" s="10">
        <f>IF(AND(J136&lt;&gt;"",K136&lt;&gt;""),ROUND((J136*K136)*Assumptions!$E$10,0),"")</f>
        <v/>
      </c>
      <c r="N136" s="10">
        <f>IF(G136&lt;&gt;"",Assumptions!$E$11,"")</f>
        <v/>
      </c>
      <c r="O136" s="10">
        <f>IF(AND(J136&lt;&gt;"",K136&lt;&gt;""),MAX(0,IF(I136&lt;&gt;"",MIN(I136,(J136*K136)-L136-M136-N136), (J136*K136)-L136-M136-N136)),"")</f>
        <v/>
      </c>
    </row>
    <row r="137">
      <c r="I137" s="10" t="n"/>
      <c r="J137" s="10" t="n"/>
      <c r="K137" s="11">
        <f>IFERROR(VLOOKUP(G137,Assumptions!$D$4:$E$8,2,FALSE),"")</f>
        <v/>
      </c>
      <c r="L137" s="10" t="n"/>
      <c r="M137" s="10">
        <f>IF(AND(J137&lt;&gt;"",K137&lt;&gt;""),ROUND((J137*K137)*Assumptions!$E$10,0),"")</f>
        <v/>
      </c>
      <c r="N137" s="10">
        <f>IF(G137&lt;&gt;"",Assumptions!$E$11,"")</f>
        <v/>
      </c>
      <c r="O137" s="10">
        <f>IF(AND(J137&lt;&gt;"",K137&lt;&gt;""),MAX(0,IF(I137&lt;&gt;"",MIN(I137,(J137*K137)-L137-M137-N137), (J137*K137)-L137-M137-N137)),"")</f>
        <v/>
      </c>
    </row>
    <row r="138">
      <c r="I138" s="10" t="n"/>
      <c r="J138" s="10" t="n"/>
      <c r="K138" s="11">
        <f>IFERROR(VLOOKUP(G138,Assumptions!$D$4:$E$8,2,FALSE),"")</f>
        <v/>
      </c>
      <c r="L138" s="10" t="n"/>
      <c r="M138" s="10">
        <f>IF(AND(J138&lt;&gt;"",K138&lt;&gt;""),ROUND((J138*K138)*Assumptions!$E$10,0),"")</f>
        <v/>
      </c>
      <c r="N138" s="10">
        <f>IF(G138&lt;&gt;"",Assumptions!$E$11,"")</f>
        <v/>
      </c>
      <c r="O138" s="10">
        <f>IF(AND(J138&lt;&gt;"",K138&lt;&gt;""),MAX(0,IF(I138&lt;&gt;"",MIN(I138,(J138*K138)-L138-M138-N138), (J138*K138)-L138-M138-N138)),"")</f>
        <v/>
      </c>
    </row>
    <row r="139">
      <c r="I139" s="10" t="n"/>
      <c r="J139" s="10" t="n"/>
      <c r="K139" s="11">
        <f>IFERROR(VLOOKUP(G139,Assumptions!$D$4:$E$8,2,FALSE),"")</f>
        <v/>
      </c>
      <c r="L139" s="10" t="n"/>
      <c r="M139" s="10">
        <f>IF(AND(J139&lt;&gt;"",K139&lt;&gt;""),ROUND((J139*K139)*Assumptions!$E$10,0),"")</f>
        <v/>
      </c>
      <c r="N139" s="10">
        <f>IF(G139&lt;&gt;"",Assumptions!$E$11,"")</f>
        <v/>
      </c>
      <c r="O139" s="10">
        <f>IF(AND(J139&lt;&gt;"",K139&lt;&gt;""),MAX(0,IF(I139&lt;&gt;"",MIN(I139,(J139*K139)-L139-M139-N139), (J139*K139)-L139-M139-N139)),"")</f>
        <v/>
      </c>
    </row>
    <row r="140">
      <c r="I140" s="10" t="n"/>
      <c r="J140" s="10" t="n"/>
      <c r="K140" s="11">
        <f>IFERROR(VLOOKUP(G140,Assumptions!$D$4:$E$8,2,FALSE),"")</f>
        <v/>
      </c>
      <c r="L140" s="10" t="n"/>
      <c r="M140" s="10">
        <f>IF(AND(J140&lt;&gt;"",K140&lt;&gt;""),ROUND((J140*K140)*Assumptions!$E$10,0),"")</f>
        <v/>
      </c>
      <c r="N140" s="10">
        <f>IF(G140&lt;&gt;"",Assumptions!$E$11,"")</f>
        <v/>
      </c>
      <c r="O140" s="10">
        <f>IF(AND(J140&lt;&gt;"",K140&lt;&gt;""),MAX(0,IF(I140&lt;&gt;"",MIN(I140,(J140*K140)-L140-M140-N140), (J140*K140)-L140-M140-N140)),"")</f>
        <v/>
      </c>
    </row>
    <row r="141">
      <c r="I141" s="10" t="n"/>
      <c r="J141" s="10" t="n"/>
      <c r="K141" s="11">
        <f>IFERROR(VLOOKUP(G141,Assumptions!$D$4:$E$8,2,FALSE),"")</f>
        <v/>
      </c>
      <c r="L141" s="10" t="n"/>
      <c r="M141" s="10">
        <f>IF(AND(J141&lt;&gt;"",K141&lt;&gt;""),ROUND((J141*K141)*Assumptions!$E$10,0),"")</f>
        <v/>
      </c>
      <c r="N141" s="10">
        <f>IF(G141&lt;&gt;"",Assumptions!$E$11,"")</f>
        <v/>
      </c>
      <c r="O141" s="10">
        <f>IF(AND(J141&lt;&gt;"",K141&lt;&gt;""),MAX(0,IF(I141&lt;&gt;"",MIN(I141,(J141*K141)-L141-M141-N141), (J141*K141)-L141-M141-N141)),"")</f>
        <v/>
      </c>
    </row>
    <row r="142">
      <c r="I142" s="10" t="n"/>
      <c r="J142" s="10" t="n"/>
      <c r="K142" s="11">
        <f>IFERROR(VLOOKUP(G142,Assumptions!$D$4:$E$8,2,FALSE),"")</f>
        <v/>
      </c>
      <c r="L142" s="10" t="n"/>
      <c r="M142" s="10">
        <f>IF(AND(J142&lt;&gt;"",K142&lt;&gt;""),ROUND((J142*K142)*Assumptions!$E$10,0),"")</f>
        <v/>
      </c>
      <c r="N142" s="10">
        <f>IF(G142&lt;&gt;"",Assumptions!$E$11,"")</f>
        <v/>
      </c>
      <c r="O142" s="10">
        <f>IF(AND(J142&lt;&gt;"",K142&lt;&gt;""),MAX(0,IF(I142&lt;&gt;"",MIN(I142,(J142*K142)-L142-M142-N142), (J142*K142)-L142-M142-N142)),"")</f>
        <v/>
      </c>
    </row>
    <row r="143">
      <c r="I143" s="10" t="n"/>
      <c r="J143" s="10" t="n"/>
      <c r="K143" s="11">
        <f>IFERROR(VLOOKUP(G143,Assumptions!$D$4:$E$8,2,FALSE),"")</f>
        <v/>
      </c>
      <c r="L143" s="10" t="n"/>
      <c r="M143" s="10">
        <f>IF(AND(J143&lt;&gt;"",K143&lt;&gt;""),ROUND((J143*K143)*Assumptions!$E$10,0),"")</f>
        <v/>
      </c>
      <c r="N143" s="10">
        <f>IF(G143&lt;&gt;"",Assumptions!$E$11,"")</f>
        <v/>
      </c>
      <c r="O143" s="10">
        <f>IF(AND(J143&lt;&gt;"",K143&lt;&gt;""),MAX(0,IF(I143&lt;&gt;"",MIN(I143,(J143*K143)-L143-M143-N143), (J143*K143)-L143-M143-N143)),"")</f>
        <v/>
      </c>
    </row>
    <row r="144">
      <c r="I144" s="10" t="n"/>
      <c r="J144" s="10" t="n"/>
      <c r="K144" s="11">
        <f>IFERROR(VLOOKUP(G144,Assumptions!$D$4:$E$8,2,FALSE),"")</f>
        <v/>
      </c>
      <c r="L144" s="10" t="n"/>
      <c r="M144" s="10">
        <f>IF(AND(J144&lt;&gt;"",K144&lt;&gt;""),ROUND((J144*K144)*Assumptions!$E$10,0),"")</f>
        <v/>
      </c>
      <c r="N144" s="10">
        <f>IF(G144&lt;&gt;"",Assumptions!$E$11,"")</f>
        <v/>
      </c>
      <c r="O144" s="10">
        <f>IF(AND(J144&lt;&gt;"",K144&lt;&gt;""),MAX(0,IF(I144&lt;&gt;"",MIN(I144,(J144*K144)-L144-M144-N144), (J144*K144)-L144-M144-N144)),"")</f>
        <v/>
      </c>
    </row>
    <row r="145">
      <c r="I145" s="10" t="n"/>
      <c r="J145" s="10" t="n"/>
      <c r="K145" s="11">
        <f>IFERROR(VLOOKUP(G145,Assumptions!$D$4:$E$8,2,FALSE),"")</f>
        <v/>
      </c>
      <c r="L145" s="10" t="n"/>
      <c r="M145" s="10">
        <f>IF(AND(J145&lt;&gt;"",K145&lt;&gt;""),ROUND((J145*K145)*Assumptions!$E$10,0),"")</f>
        <v/>
      </c>
      <c r="N145" s="10">
        <f>IF(G145&lt;&gt;"",Assumptions!$E$11,"")</f>
        <v/>
      </c>
      <c r="O145" s="10">
        <f>IF(AND(J145&lt;&gt;"",K145&lt;&gt;""),MAX(0,IF(I145&lt;&gt;"",MIN(I145,(J145*K145)-L145-M145-N145), (J145*K145)-L145-M145-N145)),"")</f>
        <v/>
      </c>
    </row>
    <row r="146">
      <c r="I146" s="10" t="n"/>
      <c r="J146" s="10" t="n"/>
      <c r="K146" s="11">
        <f>IFERROR(VLOOKUP(G146,Assumptions!$D$4:$E$8,2,FALSE),"")</f>
        <v/>
      </c>
      <c r="L146" s="10" t="n"/>
      <c r="M146" s="10">
        <f>IF(AND(J146&lt;&gt;"",K146&lt;&gt;""),ROUND((J146*K146)*Assumptions!$E$10,0),"")</f>
        <v/>
      </c>
      <c r="N146" s="10">
        <f>IF(G146&lt;&gt;"",Assumptions!$E$11,"")</f>
        <v/>
      </c>
      <c r="O146" s="10">
        <f>IF(AND(J146&lt;&gt;"",K146&lt;&gt;""),MAX(0,IF(I146&lt;&gt;"",MIN(I146,(J146*K146)-L146-M146-N146), (J146*K146)-L146-M146-N146)),"")</f>
        <v/>
      </c>
    </row>
    <row r="147">
      <c r="I147" s="10" t="n"/>
      <c r="J147" s="10" t="n"/>
      <c r="K147" s="11">
        <f>IFERROR(VLOOKUP(G147,Assumptions!$D$4:$E$8,2,FALSE),"")</f>
        <v/>
      </c>
      <c r="L147" s="10" t="n"/>
      <c r="M147" s="10">
        <f>IF(AND(J147&lt;&gt;"",K147&lt;&gt;""),ROUND((J147*K147)*Assumptions!$E$10,0),"")</f>
        <v/>
      </c>
      <c r="N147" s="10">
        <f>IF(G147&lt;&gt;"",Assumptions!$E$11,"")</f>
        <v/>
      </c>
      <c r="O147" s="10">
        <f>IF(AND(J147&lt;&gt;"",K147&lt;&gt;""),MAX(0,IF(I147&lt;&gt;"",MIN(I147,(J147*K147)-L147-M147-N147), (J147*K147)-L147-M147-N147)),"")</f>
        <v/>
      </c>
    </row>
    <row r="148">
      <c r="I148" s="10" t="n"/>
      <c r="J148" s="10" t="n"/>
      <c r="K148" s="11">
        <f>IFERROR(VLOOKUP(G148,Assumptions!$D$4:$E$8,2,FALSE),"")</f>
        <v/>
      </c>
      <c r="L148" s="10" t="n"/>
      <c r="M148" s="10">
        <f>IF(AND(J148&lt;&gt;"",K148&lt;&gt;""),ROUND((J148*K148)*Assumptions!$E$10,0),"")</f>
        <v/>
      </c>
      <c r="N148" s="10">
        <f>IF(G148&lt;&gt;"",Assumptions!$E$11,"")</f>
        <v/>
      </c>
      <c r="O148" s="10">
        <f>IF(AND(J148&lt;&gt;"",K148&lt;&gt;""),MAX(0,IF(I148&lt;&gt;"",MIN(I148,(J148*K148)-L148-M148-N148), (J148*K148)-L148-M148-N148)),"")</f>
        <v/>
      </c>
    </row>
    <row r="149">
      <c r="I149" s="10" t="n"/>
      <c r="J149" s="10" t="n"/>
      <c r="K149" s="11">
        <f>IFERROR(VLOOKUP(G149,Assumptions!$D$4:$E$8,2,FALSE),"")</f>
        <v/>
      </c>
      <c r="L149" s="10" t="n"/>
      <c r="M149" s="10">
        <f>IF(AND(J149&lt;&gt;"",K149&lt;&gt;""),ROUND((J149*K149)*Assumptions!$E$10,0),"")</f>
        <v/>
      </c>
      <c r="N149" s="10">
        <f>IF(G149&lt;&gt;"",Assumptions!$E$11,"")</f>
        <v/>
      </c>
      <c r="O149" s="10">
        <f>IF(AND(J149&lt;&gt;"",K149&lt;&gt;""),MAX(0,IF(I149&lt;&gt;"",MIN(I149,(J149*K149)-L149-M149-N149), (J149*K149)-L149-M149-N149)),"")</f>
        <v/>
      </c>
    </row>
    <row r="150">
      <c r="I150" s="10" t="n"/>
      <c r="J150" s="10" t="n"/>
      <c r="K150" s="11">
        <f>IFERROR(VLOOKUP(G150,Assumptions!$D$4:$E$8,2,FALSE),"")</f>
        <v/>
      </c>
      <c r="L150" s="10" t="n"/>
      <c r="M150" s="10">
        <f>IF(AND(J150&lt;&gt;"",K150&lt;&gt;""),ROUND((J150*K150)*Assumptions!$E$10,0),"")</f>
        <v/>
      </c>
      <c r="N150" s="10">
        <f>IF(G150&lt;&gt;"",Assumptions!$E$11,"")</f>
        <v/>
      </c>
      <c r="O150" s="10">
        <f>IF(AND(J150&lt;&gt;"",K150&lt;&gt;""),MAX(0,IF(I150&lt;&gt;"",MIN(I150,(J150*K150)-L150-M150-N150), (J150*K150)-L150-M150-N150)),"")</f>
        <v/>
      </c>
    </row>
    <row r="151">
      <c r="I151" s="10" t="n"/>
      <c r="J151" s="10" t="n"/>
      <c r="K151" s="11">
        <f>IFERROR(VLOOKUP(G151,Assumptions!$D$4:$E$8,2,FALSE),"")</f>
        <v/>
      </c>
      <c r="L151" s="10" t="n"/>
      <c r="M151" s="10">
        <f>IF(AND(J151&lt;&gt;"",K151&lt;&gt;""),ROUND((J151*K151)*Assumptions!$E$10,0),"")</f>
        <v/>
      </c>
      <c r="N151" s="10">
        <f>IF(G151&lt;&gt;"",Assumptions!$E$11,"")</f>
        <v/>
      </c>
      <c r="O151" s="10">
        <f>IF(AND(J151&lt;&gt;"",K151&lt;&gt;""),MAX(0,IF(I151&lt;&gt;"",MIN(I151,(J151*K151)-L151-M151-N151), (J151*K151)-L151-M151-N151)),"")</f>
        <v/>
      </c>
    </row>
    <row r="152">
      <c r="I152" s="10" t="n"/>
      <c r="J152" s="10" t="n"/>
      <c r="K152" s="11">
        <f>IFERROR(VLOOKUP(G152,Assumptions!$D$4:$E$8,2,FALSE),"")</f>
        <v/>
      </c>
      <c r="L152" s="10" t="n"/>
      <c r="M152" s="10">
        <f>IF(AND(J152&lt;&gt;"",K152&lt;&gt;""),ROUND((J152*K152)*Assumptions!$E$10,0),"")</f>
        <v/>
      </c>
      <c r="N152" s="10">
        <f>IF(G152&lt;&gt;"",Assumptions!$E$11,"")</f>
        <v/>
      </c>
      <c r="O152" s="10">
        <f>IF(AND(J152&lt;&gt;"",K152&lt;&gt;""),MAX(0,IF(I152&lt;&gt;"",MIN(I152,(J152*K152)-L152-M152-N152), (J152*K152)-L152-M152-N152)),"")</f>
        <v/>
      </c>
    </row>
    <row r="153">
      <c r="I153" s="10" t="n"/>
      <c r="J153" s="10" t="n"/>
      <c r="K153" s="11">
        <f>IFERROR(VLOOKUP(G153,Assumptions!$D$4:$E$8,2,FALSE),"")</f>
        <v/>
      </c>
      <c r="L153" s="10" t="n"/>
      <c r="M153" s="10">
        <f>IF(AND(J153&lt;&gt;"",K153&lt;&gt;""),ROUND((J153*K153)*Assumptions!$E$10,0),"")</f>
        <v/>
      </c>
      <c r="N153" s="10">
        <f>IF(G153&lt;&gt;"",Assumptions!$E$11,"")</f>
        <v/>
      </c>
      <c r="O153" s="10">
        <f>IF(AND(J153&lt;&gt;"",K153&lt;&gt;""),MAX(0,IF(I153&lt;&gt;"",MIN(I153,(J153*K153)-L153-M153-N153), (J153*K153)-L153-M153-N153)),"")</f>
        <v/>
      </c>
    </row>
    <row r="154">
      <c r="I154" s="10" t="n"/>
      <c r="J154" s="10" t="n"/>
      <c r="K154" s="11">
        <f>IFERROR(VLOOKUP(G154,Assumptions!$D$4:$E$8,2,FALSE),"")</f>
        <v/>
      </c>
      <c r="L154" s="10" t="n"/>
      <c r="M154" s="10">
        <f>IF(AND(J154&lt;&gt;"",K154&lt;&gt;""),ROUND((J154*K154)*Assumptions!$E$10,0),"")</f>
        <v/>
      </c>
      <c r="N154" s="10">
        <f>IF(G154&lt;&gt;"",Assumptions!$E$11,"")</f>
        <v/>
      </c>
      <c r="O154" s="10">
        <f>IF(AND(J154&lt;&gt;"",K154&lt;&gt;""),MAX(0,IF(I154&lt;&gt;"",MIN(I154,(J154*K154)-L154-M154-N154), (J154*K154)-L154-M154-N154)),"")</f>
        <v/>
      </c>
    </row>
    <row r="155">
      <c r="I155" s="10" t="n"/>
      <c r="J155" s="10" t="n"/>
      <c r="K155" s="11">
        <f>IFERROR(VLOOKUP(G155,Assumptions!$D$4:$E$8,2,FALSE),"")</f>
        <v/>
      </c>
      <c r="L155" s="10" t="n"/>
      <c r="M155" s="10">
        <f>IF(AND(J155&lt;&gt;"",K155&lt;&gt;""),ROUND((J155*K155)*Assumptions!$E$10,0),"")</f>
        <v/>
      </c>
      <c r="N155" s="10">
        <f>IF(G155&lt;&gt;"",Assumptions!$E$11,"")</f>
        <v/>
      </c>
      <c r="O155" s="10">
        <f>IF(AND(J155&lt;&gt;"",K155&lt;&gt;""),MAX(0,IF(I155&lt;&gt;"",MIN(I155,(J155*K155)-L155-M155-N155), (J155*K155)-L155-M155-N155)),"")</f>
        <v/>
      </c>
    </row>
    <row r="156">
      <c r="I156" s="10" t="n"/>
      <c r="J156" s="10" t="n"/>
      <c r="K156" s="11">
        <f>IFERROR(VLOOKUP(G156,Assumptions!$D$4:$E$8,2,FALSE),"")</f>
        <v/>
      </c>
      <c r="L156" s="10" t="n"/>
      <c r="M156" s="10">
        <f>IF(AND(J156&lt;&gt;"",K156&lt;&gt;""),ROUND((J156*K156)*Assumptions!$E$10,0),"")</f>
        <v/>
      </c>
      <c r="N156" s="10">
        <f>IF(G156&lt;&gt;"",Assumptions!$E$11,"")</f>
        <v/>
      </c>
      <c r="O156" s="10">
        <f>IF(AND(J156&lt;&gt;"",K156&lt;&gt;""),MAX(0,IF(I156&lt;&gt;"",MIN(I156,(J156*K156)-L156-M156-N156), (J156*K156)-L156-M156-N156)),"")</f>
        <v/>
      </c>
    </row>
    <row r="157">
      <c r="I157" s="10" t="n"/>
      <c r="J157" s="10" t="n"/>
      <c r="K157" s="11">
        <f>IFERROR(VLOOKUP(G157,Assumptions!$D$4:$E$8,2,FALSE),"")</f>
        <v/>
      </c>
      <c r="L157" s="10" t="n"/>
      <c r="M157" s="10">
        <f>IF(AND(J157&lt;&gt;"",K157&lt;&gt;""),ROUND((J157*K157)*Assumptions!$E$10,0),"")</f>
        <v/>
      </c>
      <c r="N157" s="10">
        <f>IF(G157&lt;&gt;"",Assumptions!$E$11,"")</f>
        <v/>
      </c>
      <c r="O157" s="10">
        <f>IF(AND(J157&lt;&gt;"",K157&lt;&gt;""),MAX(0,IF(I157&lt;&gt;"",MIN(I157,(J157*K157)-L157-M157-N157), (J157*K157)-L157-M157-N157)),"")</f>
        <v/>
      </c>
    </row>
    <row r="158">
      <c r="I158" s="10" t="n"/>
      <c r="J158" s="10" t="n"/>
      <c r="K158" s="11">
        <f>IFERROR(VLOOKUP(G158,Assumptions!$D$4:$E$8,2,FALSE),"")</f>
        <v/>
      </c>
      <c r="L158" s="10" t="n"/>
      <c r="M158" s="10">
        <f>IF(AND(J158&lt;&gt;"",K158&lt;&gt;""),ROUND((J158*K158)*Assumptions!$E$10,0),"")</f>
        <v/>
      </c>
      <c r="N158" s="10">
        <f>IF(G158&lt;&gt;"",Assumptions!$E$11,"")</f>
        <v/>
      </c>
      <c r="O158" s="10">
        <f>IF(AND(J158&lt;&gt;"",K158&lt;&gt;""),MAX(0,IF(I158&lt;&gt;"",MIN(I158,(J158*K158)-L158-M158-N158), (J158*K158)-L158-M158-N158)),"")</f>
        <v/>
      </c>
    </row>
    <row r="159">
      <c r="I159" s="10" t="n"/>
      <c r="J159" s="10" t="n"/>
      <c r="K159" s="11">
        <f>IFERROR(VLOOKUP(G159,Assumptions!$D$4:$E$8,2,FALSE),"")</f>
        <v/>
      </c>
      <c r="L159" s="10" t="n"/>
      <c r="M159" s="10">
        <f>IF(AND(J159&lt;&gt;"",K159&lt;&gt;""),ROUND((J159*K159)*Assumptions!$E$10,0),"")</f>
        <v/>
      </c>
      <c r="N159" s="10">
        <f>IF(G159&lt;&gt;"",Assumptions!$E$11,"")</f>
        <v/>
      </c>
      <c r="O159" s="10">
        <f>IF(AND(J159&lt;&gt;"",K159&lt;&gt;""),MAX(0,IF(I159&lt;&gt;"",MIN(I159,(J159*K159)-L159-M159-N159), (J159*K159)-L159-M159-N159)),"")</f>
        <v/>
      </c>
    </row>
    <row r="160">
      <c r="I160" s="10" t="n"/>
      <c r="J160" s="10" t="n"/>
      <c r="K160" s="11">
        <f>IFERROR(VLOOKUP(G160,Assumptions!$D$4:$E$8,2,FALSE),"")</f>
        <v/>
      </c>
      <c r="L160" s="10" t="n"/>
      <c r="M160" s="10">
        <f>IF(AND(J160&lt;&gt;"",K160&lt;&gt;""),ROUND((J160*K160)*Assumptions!$E$10,0),"")</f>
        <v/>
      </c>
      <c r="N160" s="10">
        <f>IF(G160&lt;&gt;"",Assumptions!$E$11,"")</f>
        <v/>
      </c>
      <c r="O160" s="10">
        <f>IF(AND(J160&lt;&gt;"",K160&lt;&gt;""),MAX(0,IF(I160&lt;&gt;"",MIN(I160,(J160*K160)-L160-M160-N160), (J160*K160)-L160-M160-N160)),"")</f>
        <v/>
      </c>
    </row>
    <row r="161">
      <c r="I161" s="10" t="n"/>
      <c r="J161" s="10" t="n"/>
      <c r="K161" s="11">
        <f>IFERROR(VLOOKUP(G161,Assumptions!$D$4:$E$8,2,FALSE),"")</f>
        <v/>
      </c>
      <c r="L161" s="10" t="n"/>
      <c r="M161" s="10">
        <f>IF(AND(J161&lt;&gt;"",K161&lt;&gt;""),ROUND((J161*K161)*Assumptions!$E$10,0),"")</f>
        <v/>
      </c>
      <c r="N161" s="10">
        <f>IF(G161&lt;&gt;"",Assumptions!$E$11,"")</f>
        <v/>
      </c>
      <c r="O161" s="10">
        <f>IF(AND(J161&lt;&gt;"",K161&lt;&gt;""),MAX(0,IF(I161&lt;&gt;"",MIN(I161,(J161*K161)-L161-M161-N161), (J161*K161)-L161-M161-N161)),"")</f>
        <v/>
      </c>
    </row>
    <row r="162">
      <c r="I162" s="10" t="n"/>
      <c r="J162" s="10" t="n"/>
      <c r="K162" s="11">
        <f>IFERROR(VLOOKUP(G162,Assumptions!$D$4:$E$8,2,FALSE),"")</f>
        <v/>
      </c>
      <c r="L162" s="10" t="n"/>
      <c r="M162" s="10">
        <f>IF(AND(J162&lt;&gt;"",K162&lt;&gt;""),ROUND((J162*K162)*Assumptions!$E$10,0),"")</f>
        <v/>
      </c>
      <c r="N162" s="10">
        <f>IF(G162&lt;&gt;"",Assumptions!$E$11,"")</f>
        <v/>
      </c>
      <c r="O162" s="10">
        <f>IF(AND(J162&lt;&gt;"",K162&lt;&gt;""),MAX(0,IF(I162&lt;&gt;"",MIN(I162,(J162*K162)-L162-M162-N162), (J162*K162)-L162-M162-N162)),"")</f>
        <v/>
      </c>
    </row>
    <row r="163">
      <c r="I163" s="10" t="n"/>
      <c r="J163" s="10" t="n"/>
      <c r="K163" s="11">
        <f>IFERROR(VLOOKUP(G163,Assumptions!$D$4:$E$8,2,FALSE),"")</f>
        <v/>
      </c>
      <c r="L163" s="10" t="n"/>
      <c r="M163" s="10">
        <f>IF(AND(J163&lt;&gt;"",K163&lt;&gt;""),ROUND((J163*K163)*Assumptions!$E$10,0),"")</f>
        <v/>
      </c>
      <c r="N163" s="10">
        <f>IF(G163&lt;&gt;"",Assumptions!$E$11,"")</f>
        <v/>
      </c>
      <c r="O163" s="10">
        <f>IF(AND(J163&lt;&gt;"",K163&lt;&gt;""),MAX(0,IF(I163&lt;&gt;"",MIN(I163,(J163*K163)-L163-M163-N163), (J163*K163)-L163-M163-N163)),"")</f>
        <v/>
      </c>
    </row>
    <row r="164">
      <c r="I164" s="10" t="n"/>
      <c r="J164" s="10" t="n"/>
      <c r="K164" s="11">
        <f>IFERROR(VLOOKUP(G164,Assumptions!$D$4:$E$8,2,FALSE),"")</f>
        <v/>
      </c>
      <c r="L164" s="10" t="n"/>
      <c r="M164" s="10">
        <f>IF(AND(J164&lt;&gt;"",K164&lt;&gt;""),ROUND((J164*K164)*Assumptions!$E$10,0),"")</f>
        <v/>
      </c>
      <c r="N164" s="10">
        <f>IF(G164&lt;&gt;"",Assumptions!$E$11,"")</f>
        <v/>
      </c>
      <c r="O164" s="10">
        <f>IF(AND(J164&lt;&gt;"",K164&lt;&gt;""),MAX(0,IF(I164&lt;&gt;"",MIN(I164,(J164*K164)-L164-M164-N164), (J164*K164)-L164-M164-N164)),"")</f>
        <v/>
      </c>
    </row>
    <row r="165">
      <c r="I165" s="10" t="n"/>
      <c r="J165" s="10" t="n"/>
      <c r="K165" s="11">
        <f>IFERROR(VLOOKUP(G165,Assumptions!$D$4:$E$8,2,FALSE),"")</f>
        <v/>
      </c>
      <c r="L165" s="10" t="n"/>
      <c r="M165" s="10">
        <f>IF(AND(J165&lt;&gt;"",K165&lt;&gt;""),ROUND((J165*K165)*Assumptions!$E$10,0),"")</f>
        <v/>
      </c>
      <c r="N165" s="10">
        <f>IF(G165&lt;&gt;"",Assumptions!$E$11,"")</f>
        <v/>
      </c>
      <c r="O165" s="10">
        <f>IF(AND(J165&lt;&gt;"",K165&lt;&gt;""),MAX(0,IF(I165&lt;&gt;"",MIN(I165,(J165*K165)-L165-M165-N165), (J165*K165)-L165-M165-N165)),"")</f>
        <v/>
      </c>
    </row>
    <row r="166">
      <c r="I166" s="10" t="n"/>
      <c r="J166" s="10" t="n"/>
      <c r="K166" s="11">
        <f>IFERROR(VLOOKUP(G166,Assumptions!$D$4:$E$8,2,FALSE),"")</f>
        <v/>
      </c>
      <c r="L166" s="10" t="n"/>
      <c r="M166" s="10">
        <f>IF(AND(J166&lt;&gt;"",K166&lt;&gt;""),ROUND((J166*K166)*Assumptions!$E$10,0),"")</f>
        <v/>
      </c>
      <c r="N166" s="10">
        <f>IF(G166&lt;&gt;"",Assumptions!$E$11,"")</f>
        <v/>
      </c>
      <c r="O166" s="10">
        <f>IF(AND(J166&lt;&gt;"",K166&lt;&gt;""),MAX(0,IF(I166&lt;&gt;"",MIN(I166,(J166*K166)-L166-M166-N166), (J166*K166)-L166-M166-N166)),"")</f>
        <v/>
      </c>
    </row>
    <row r="167">
      <c r="I167" s="10" t="n"/>
      <c r="J167" s="10" t="n"/>
      <c r="K167" s="11">
        <f>IFERROR(VLOOKUP(G167,Assumptions!$D$4:$E$8,2,FALSE),"")</f>
        <v/>
      </c>
      <c r="L167" s="10" t="n"/>
      <c r="M167" s="10">
        <f>IF(AND(J167&lt;&gt;"",K167&lt;&gt;""),ROUND((J167*K167)*Assumptions!$E$10,0),"")</f>
        <v/>
      </c>
      <c r="N167" s="10">
        <f>IF(G167&lt;&gt;"",Assumptions!$E$11,"")</f>
        <v/>
      </c>
      <c r="O167" s="10">
        <f>IF(AND(J167&lt;&gt;"",K167&lt;&gt;""),MAX(0,IF(I167&lt;&gt;"",MIN(I167,(J167*K167)-L167-M167-N167), (J167*K167)-L167-M167-N167)),"")</f>
        <v/>
      </c>
    </row>
    <row r="168">
      <c r="I168" s="10" t="n"/>
      <c r="J168" s="10" t="n"/>
      <c r="K168" s="11">
        <f>IFERROR(VLOOKUP(G168,Assumptions!$D$4:$E$8,2,FALSE),"")</f>
        <v/>
      </c>
      <c r="L168" s="10" t="n"/>
      <c r="M168" s="10">
        <f>IF(AND(J168&lt;&gt;"",K168&lt;&gt;""),ROUND((J168*K168)*Assumptions!$E$10,0),"")</f>
        <v/>
      </c>
      <c r="N168" s="10">
        <f>IF(G168&lt;&gt;"",Assumptions!$E$11,"")</f>
        <v/>
      </c>
      <c r="O168" s="10">
        <f>IF(AND(J168&lt;&gt;"",K168&lt;&gt;""),MAX(0,IF(I168&lt;&gt;"",MIN(I168,(J168*K168)-L168-M168-N168), (J168*K168)-L168-M168-N168)),"")</f>
        <v/>
      </c>
    </row>
    <row r="169">
      <c r="I169" s="10" t="n"/>
      <c r="J169" s="10" t="n"/>
      <c r="K169" s="11">
        <f>IFERROR(VLOOKUP(G169,Assumptions!$D$4:$E$8,2,FALSE),"")</f>
        <v/>
      </c>
      <c r="L169" s="10" t="n"/>
      <c r="M169" s="10">
        <f>IF(AND(J169&lt;&gt;"",K169&lt;&gt;""),ROUND((J169*K169)*Assumptions!$E$10,0),"")</f>
        <v/>
      </c>
      <c r="N169" s="10">
        <f>IF(G169&lt;&gt;"",Assumptions!$E$11,"")</f>
        <v/>
      </c>
      <c r="O169" s="10">
        <f>IF(AND(J169&lt;&gt;"",K169&lt;&gt;""),MAX(0,IF(I169&lt;&gt;"",MIN(I169,(J169*K169)-L169-M169-N169), (J169*K169)-L169-M169-N169)),"")</f>
        <v/>
      </c>
    </row>
    <row r="170">
      <c r="I170" s="10" t="n"/>
      <c r="J170" s="10" t="n"/>
      <c r="K170" s="11">
        <f>IFERROR(VLOOKUP(G170,Assumptions!$D$4:$E$8,2,FALSE),"")</f>
        <v/>
      </c>
      <c r="L170" s="10" t="n"/>
      <c r="M170" s="10">
        <f>IF(AND(J170&lt;&gt;"",K170&lt;&gt;""),ROUND((J170*K170)*Assumptions!$E$10,0),"")</f>
        <v/>
      </c>
      <c r="N170" s="10">
        <f>IF(G170&lt;&gt;"",Assumptions!$E$11,"")</f>
        <v/>
      </c>
      <c r="O170" s="10">
        <f>IF(AND(J170&lt;&gt;"",K170&lt;&gt;""),MAX(0,IF(I170&lt;&gt;"",MIN(I170,(J170*K170)-L170-M170-N170), (J170*K170)-L170-M170-N170)),"")</f>
        <v/>
      </c>
    </row>
    <row r="171">
      <c r="I171" s="10" t="n"/>
      <c r="J171" s="10" t="n"/>
      <c r="K171" s="11">
        <f>IFERROR(VLOOKUP(G171,Assumptions!$D$4:$E$8,2,FALSE),"")</f>
        <v/>
      </c>
      <c r="L171" s="10" t="n"/>
      <c r="M171" s="10">
        <f>IF(AND(J171&lt;&gt;"",K171&lt;&gt;""),ROUND((J171*K171)*Assumptions!$E$10,0),"")</f>
        <v/>
      </c>
      <c r="N171" s="10">
        <f>IF(G171&lt;&gt;"",Assumptions!$E$11,"")</f>
        <v/>
      </c>
      <c r="O171" s="10">
        <f>IF(AND(J171&lt;&gt;"",K171&lt;&gt;""),MAX(0,IF(I171&lt;&gt;"",MIN(I171,(J171*K171)-L171-M171-N171), (J171*K171)-L171-M171-N171)),"")</f>
        <v/>
      </c>
    </row>
    <row r="172">
      <c r="I172" s="10" t="n"/>
      <c r="J172" s="10" t="n"/>
      <c r="K172" s="11">
        <f>IFERROR(VLOOKUP(G172,Assumptions!$D$4:$E$8,2,FALSE),"")</f>
        <v/>
      </c>
      <c r="L172" s="10" t="n"/>
      <c r="M172" s="10">
        <f>IF(AND(J172&lt;&gt;"",K172&lt;&gt;""),ROUND((J172*K172)*Assumptions!$E$10,0),"")</f>
        <v/>
      </c>
      <c r="N172" s="10">
        <f>IF(G172&lt;&gt;"",Assumptions!$E$11,"")</f>
        <v/>
      </c>
      <c r="O172" s="10">
        <f>IF(AND(J172&lt;&gt;"",K172&lt;&gt;""),MAX(0,IF(I172&lt;&gt;"",MIN(I172,(J172*K172)-L172-M172-N172), (J172*K172)-L172-M172-N172)),"")</f>
        <v/>
      </c>
    </row>
    <row r="173">
      <c r="I173" s="10" t="n"/>
      <c r="J173" s="10" t="n"/>
      <c r="K173" s="11">
        <f>IFERROR(VLOOKUP(G173,Assumptions!$D$4:$E$8,2,FALSE),"")</f>
        <v/>
      </c>
      <c r="L173" s="10" t="n"/>
      <c r="M173" s="10">
        <f>IF(AND(J173&lt;&gt;"",K173&lt;&gt;""),ROUND((J173*K173)*Assumptions!$E$10,0),"")</f>
        <v/>
      </c>
      <c r="N173" s="10">
        <f>IF(G173&lt;&gt;"",Assumptions!$E$11,"")</f>
        <v/>
      </c>
      <c r="O173" s="10">
        <f>IF(AND(J173&lt;&gt;"",K173&lt;&gt;""),MAX(0,IF(I173&lt;&gt;"",MIN(I173,(J173*K173)-L173-M173-N173), (J173*K173)-L173-M173-N173)),"")</f>
        <v/>
      </c>
    </row>
    <row r="174">
      <c r="I174" s="10" t="n"/>
      <c r="J174" s="10" t="n"/>
      <c r="K174" s="11">
        <f>IFERROR(VLOOKUP(G174,Assumptions!$D$4:$E$8,2,FALSE),"")</f>
        <v/>
      </c>
      <c r="L174" s="10" t="n"/>
      <c r="M174" s="10">
        <f>IF(AND(J174&lt;&gt;"",K174&lt;&gt;""),ROUND((J174*K174)*Assumptions!$E$10,0),"")</f>
        <v/>
      </c>
      <c r="N174" s="10">
        <f>IF(G174&lt;&gt;"",Assumptions!$E$11,"")</f>
        <v/>
      </c>
      <c r="O174" s="10">
        <f>IF(AND(J174&lt;&gt;"",K174&lt;&gt;""),MAX(0,IF(I174&lt;&gt;"",MIN(I174,(J174*K174)-L174-M174-N174), (J174*K174)-L174-M174-N174)),"")</f>
        <v/>
      </c>
    </row>
    <row r="175">
      <c r="I175" s="10" t="n"/>
      <c r="J175" s="10" t="n"/>
      <c r="K175" s="11">
        <f>IFERROR(VLOOKUP(G175,Assumptions!$D$4:$E$8,2,FALSE),"")</f>
        <v/>
      </c>
      <c r="L175" s="10" t="n"/>
      <c r="M175" s="10">
        <f>IF(AND(J175&lt;&gt;"",K175&lt;&gt;""),ROUND((J175*K175)*Assumptions!$E$10,0),"")</f>
        <v/>
      </c>
      <c r="N175" s="10">
        <f>IF(G175&lt;&gt;"",Assumptions!$E$11,"")</f>
        <v/>
      </c>
      <c r="O175" s="10">
        <f>IF(AND(J175&lt;&gt;"",K175&lt;&gt;""),MAX(0,IF(I175&lt;&gt;"",MIN(I175,(J175*K175)-L175-M175-N175), (J175*K175)-L175-M175-N175)),"")</f>
        <v/>
      </c>
    </row>
    <row r="176">
      <c r="I176" s="10" t="n"/>
      <c r="J176" s="10" t="n"/>
      <c r="K176" s="11">
        <f>IFERROR(VLOOKUP(G176,Assumptions!$D$4:$E$8,2,FALSE),"")</f>
        <v/>
      </c>
      <c r="L176" s="10" t="n"/>
      <c r="M176" s="10">
        <f>IF(AND(J176&lt;&gt;"",K176&lt;&gt;""),ROUND((J176*K176)*Assumptions!$E$10,0),"")</f>
        <v/>
      </c>
      <c r="N176" s="10">
        <f>IF(G176&lt;&gt;"",Assumptions!$E$11,"")</f>
        <v/>
      </c>
      <c r="O176" s="10">
        <f>IF(AND(J176&lt;&gt;"",K176&lt;&gt;""),MAX(0,IF(I176&lt;&gt;"",MIN(I176,(J176*K176)-L176-M176-N176), (J176*K176)-L176-M176-N176)),"")</f>
        <v/>
      </c>
    </row>
    <row r="177">
      <c r="I177" s="10" t="n"/>
      <c r="J177" s="10" t="n"/>
      <c r="K177" s="11">
        <f>IFERROR(VLOOKUP(G177,Assumptions!$D$4:$E$8,2,FALSE),"")</f>
        <v/>
      </c>
      <c r="L177" s="10" t="n"/>
      <c r="M177" s="10">
        <f>IF(AND(J177&lt;&gt;"",K177&lt;&gt;""),ROUND((J177*K177)*Assumptions!$E$10,0),"")</f>
        <v/>
      </c>
      <c r="N177" s="10">
        <f>IF(G177&lt;&gt;"",Assumptions!$E$11,"")</f>
        <v/>
      </c>
      <c r="O177" s="10">
        <f>IF(AND(J177&lt;&gt;"",K177&lt;&gt;""),MAX(0,IF(I177&lt;&gt;"",MIN(I177,(J177*K177)-L177-M177-N177), (J177*K177)-L177-M177-N177)),"")</f>
        <v/>
      </c>
    </row>
    <row r="178">
      <c r="I178" s="10" t="n"/>
      <c r="J178" s="10" t="n"/>
      <c r="K178" s="11">
        <f>IFERROR(VLOOKUP(G178,Assumptions!$D$4:$E$8,2,FALSE),"")</f>
        <v/>
      </c>
      <c r="L178" s="10" t="n"/>
      <c r="M178" s="10">
        <f>IF(AND(J178&lt;&gt;"",K178&lt;&gt;""),ROUND((J178*K178)*Assumptions!$E$10,0),"")</f>
        <v/>
      </c>
      <c r="N178" s="10">
        <f>IF(G178&lt;&gt;"",Assumptions!$E$11,"")</f>
        <v/>
      </c>
      <c r="O178" s="10">
        <f>IF(AND(J178&lt;&gt;"",K178&lt;&gt;""),MAX(0,IF(I178&lt;&gt;"",MIN(I178,(J178*K178)-L178-M178-N178), (J178*K178)-L178-M178-N178)),"")</f>
        <v/>
      </c>
    </row>
    <row r="179">
      <c r="I179" s="10" t="n"/>
      <c r="J179" s="10" t="n"/>
      <c r="K179" s="11">
        <f>IFERROR(VLOOKUP(G179,Assumptions!$D$4:$E$8,2,FALSE),"")</f>
        <v/>
      </c>
      <c r="L179" s="10" t="n"/>
      <c r="M179" s="10">
        <f>IF(AND(J179&lt;&gt;"",K179&lt;&gt;""),ROUND((J179*K179)*Assumptions!$E$10,0),"")</f>
        <v/>
      </c>
      <c r="N179" s="10">
        <f>IF(G179&lt;&gt;"",Assumptions!$E$11,"")</f>
        <v/>
      </c>
      <c r="O179" s="10">
        <f>IF(AND(J179&lt;&gt;"",K179&lt;&gt;""),MAX(0,IF(I179&lt;&gt;"",MIN(I179,(J179*K179)-L179-M179-N179), (J179*K179)-L179-M179-N179)),"")</f>
        <v/>
      </c>
    </row>
    <row r="180">
      <c r="I180" s="10" t="n"/>
      <c r="J180" s="10" t="n"/>
      <c r="K180" s="11">
        <f>IFERROR(VLOOKUP(G180,Assumptions!$D$4:$E$8,2,FALSE),"")</f>
        <v/>
      </c>
      <c r="L180" s="10" t="n"/>
      <c r="M180" s="10">
        <f>IF(AND(J180&lt;&gt;"",K180&lt;&gt;""),ROUND((J180*K180)*Assumptions!$E$10,0),"")</f>
        <v/>
      </c>
      <c r="N180" s="10">
        <f>IF(G180&lt;&gt;"",Assumptions!$E$11,"")</f>
        <v/>
      </c>
      <c r="O180" s="10">
        <f>IF(AND(J180&lt;&gt;"",K180&lt;&gt;""),MAX(0,IF(I180&lt;&gt;"",MIN(I180,(J180*K180)-L180-M180-N180), (J180*K180)-L180-M180-N180)),"")</f>
        <v/>
      </c>
    </row>
    <row r="181">
      <c r="I181" s="10" t="n"/>
      <c r="J181" s="10" t="n"/>
      <c r="K181" s="11">
        <f>IFERROR(VLOOKUP(G181,Assumptions!$D$4:$E$8,2,FALSE),"")</f>
        <v/>
      </c>
      <c r="L181" s="10" t="n"/>
      <c r="M181" s="10">
        <f>IF(AND(J181&lt;&gt;"",K181&lt;&gt;""),ROUND((J181*K181)*Assumptions!$E$10,0),"")</f>
        <v/>
      </c>
      <c r="N181" s="10">
        <f>IF(G181&lt;&gt;"",Assumptions!$E$11,"")</f>
        <v/>
      </c>
      <c r="O181" s="10">
        <f>IF(AND(J181&lt;&gt;"",K181&lt;&gt;""),MAX(0,IF(I181&lt;&gt;"",MIN(I181,(J181*K181)-L181-M181-N181), (J181*K181)-L181-M181-N181)),"")</f>
        <v/>
      </c>
    </row>
    <row r="182">
      <c r="I182" s="10" t="n"/>
      <c r="J182" s="10" t="n"/>
      <c r="K182" s="11">
        <f>IFERROR(VLOOKUP(G182,Assumptions!$D$4:$E$8,2,FALSE),"")</f>
        <v/>
      </c>
      <c r="L182" s="10" t="n"/>
      <c r="M182" s="10">
        <f>IF(AND(J182&lt;&gt;"",K182&lt;&gt;""),ROUND((J182*K182)*Assumptions!$E$10,0),"")</f>
        <v/>
      </c>
      <c r="N182" s="10">
        <f>IF(G182&lt;&gt;"",Assumptions!$E$11,"")</f>
        <v/>
      </c>
      <c r="O182" s="10">
        <f>IF(AND(J182&lt;&gt;"",K182&lt;&gt;""),MAX(0,IF(I182&lt;&gt;"",MIN(I182,(J182*K182)-L182-M182-N182), (J182*K182)-L182-M182-N182)),"")</f>
        <v/>
      </c>
    </row>
    <row r="183">
      <c r="I183" s="10" t="n"/>
      <c r="J183" s="10" t="n"/>
      <c r="K183" s="11">
        <f>IFERROR(VLOOKUP(G183,Assumptions!$D$4:$E$8,2,FALSE),"")</f>
        <v/>
      </c>
      <c r="L183" s="10" t="n"/>
      <c r="M183" s="10">
        <f>IF(AND(J183&lt;&gt;"",K183&lt;&gt;""),ROUND((J183*K183)*Assumptions!$E$10,0),"")</f>
        <v/>
      </c>
      <c r="N183" s="10">
        <f>IF(G183&lt;&gt;"",Assumptions!$E$11,"")</f>
        <v/>
      </c>
      <c r="O183" s="10">
        <f>IF(AND(J183&lt;&gt;"",K183&lt;&gt;""),MAX(0,IF(I183&lt;&gt;"",MIN(I183,(J183*K183)-L183-M183-N183), (J183*K183)-L183-M183-N183)),"")</f>
        <v/>
      </c>
    </row>
    <row r="184">
      <c r="I184" s="10" t="n"/>
      <c r="J184" s="10" t="n"/>
      <c r="K184" s="11">
        <f>IFERROR(VLOOKUP(G184,Assumptions!$D$4:$E$8,2,FALSE),"")</f>
        <v/>
      </c>
      <c r="L184" s="10" t="n"/>
      <c r="M184" s="10">
        <f>IF(AND(J184&lt;&gt;"",K184&lt;&gt;""),ROUND((J184*K184)*Assumptions!$E$10,0),"")</f>
        <v/>
      </c>
      <c r="N184" s="10">
        <f>IF(G184&lt;&gt;"",Assumptions!$E$11,"")</f>
        <v/>
      </c>
      <c r="O184" s="10">
        <f>IF(AND(J184&lt;&gt;"",K184&lt;&gt;""),MAX(0,IF(I184&lt;&gt;"",MIN(I184,(J184*K184)-L184-M184-N184), (J184*K184)-L184-M184-N184)),"")</f>
        <v/>
      </c>
    </row>
    <row r="185">
      <c r="I185" s="10" t="n"/>
      <c r="J185" s="10" t="n"/>
      <c r="K185" s="11">
        <f>IFERROR(VLOOKUP(G185,Assumptions!$D$4:$E$8,2,FALSE),"")</f>
        <v/>
      </c>
      <c r="L185" s="10" t="n"/>
      <c r="M185" s="10">
        <f>IF(AND(J185&lt;&gt;"",K185&lt;&gt;""),ROUND((J185*K185)*Assumptions!$E$10,0),"")</f>
        <v/>
      </c>
      <c r="N185" s="10">
        <f>IF(G185&lt;&gt;"",Assumptions!$E$11,"")</f>
        <v/>
      </c>
      <c r="O185" s="10">
        <f>IF(AND(J185&lt;&gt;"",K185&lt;&gt;""),MAX(0,IF(I185&lt;&gt;"",MIN(I185,(J185*K185)-L185-M185-N185), (J185*K185)-L185-M185-N185)),"")</f>
        <v/>
      </c>
    </row>
    <row r="186">
      <c r="I186" s="10" t="n"/>
      <c r="J186" s="10" t="n"/>
      <c r="K186" s="11">
        <f>IFERROR(VLOOKUP(G186,Assumptions!$D$4:$E$8,2,FALSE),"")</f>
        <v/>
      </c>
      <c r="L186" s="10" t="n"/>
      <c r="M186" s="10">
        <f>IF(AND(J186&lt;&gt;"",K186&lt;&gt;""),ROUND((J186*K186)*Assumptions!$E$10,0),"")</f>
        <v/>
      </c>
      <c r="N186" s="10">
        <f>IF(G186&lt;&gt;"",Assumptions!$E$11,"")</f>
        <v/>
      </c>
      <c r="O186" s="10">
        <f>IF(AND(J186&lt;&gt;"",K186&lt;&gt;""),MAX(0,IF(I186&lt;&gt;"",MIN(I186,(J186*K186)-L186-M186-N186), (J186*K186)-L186-M186-N186)),"")</f>
        <v/>
      </c>
    </row>
    <row r="187">
      <c r="I187" s="10" t="n"/>
      <c r="J187" s="10" t="n"/>
      <c r="K187" s="11">
        <f>IFERROR(VLOOKUP(G187,Assumptions!$D$4:$E$8,2,FALSE),"")</f>
        <v/>
      </c>
      <c r="L187" s="10" t="n"/>
      <c r="M187" s="10">
        <f>IF(AND(J187&lt;&gt;"",K187&lt;&gt;""),ROUND((J187*K187)*Assumptions!$E$10,0),"")</f>
        <v/>
      </c>
      <c r="N187" s="10">
        <f>IF(G187&lt;&gt;"",Assumptions!$E$11,"")</f>
        <v/>
      </c>
      <c r="O187" s="10">
        <f>IF(AND(J187&lt;&gt;"",K187&lt;&gt;""),MAX(0,IF(I187&lt;&gt;"",MIN(I187,(J187*K187)-L187-M187-N187), (J187*K187)-L187-M187-N187)),"")</f>
        <v/>
      </c>
    </row>
    <row r="188">
      <c r="I188" s="10" t="n"/>
      <c r="J188" s="10" t="n"/>
      <c r="K188" s="11">
        <f>IFERROR(VLOOKUP(G188,Assumptions!$D$4:$E$8,2,FALSE),"")</f>
        <v/>
      </c>
      <c r="L188" s="10" t="n"/>
      <c r="M188" s="10">
        <f>IF(AND(J188&lt;&gt;"",K188&lt;&gt;""),ROUND((J188*K188)*Assumptions!$E$10,0),"")</f>
        <v/>
      </c>
      <c r="N188" s="10">
        <f>IF(G188&lt;&gt;"",Assumptions!$E$11,"")</f>
        <v/>
      </c>
      <c r="O188" s="10">
        <f>IF(AND(J188&lt;&gt;"",K188&lt;&gt;""),MAX(0,IF(I188&lt;&gt;"",MIN(I188,(J188*K188)-L188-M188-N188), (J188*K188)-L188-M188-N188)),"")</f>
        <v/>
      </c>
    </row>
    <row r="189">
      <c r="I189" s="10" t="n"/>
      <c r="J189" s="10" t="n"/>
      <c r="K189" s="11">
        <f>IFERROR(VLOOKUP(G189,Assumptions!$D$4:$E$8,2,FALSE),"")</f>
        <v/>
      </c>
      <c r="L189" s="10" t="n"/>
      <c r="M189" s="10">
        <f>IF(AND(J189&lt;&gt;"",K189&lt;&gt;""),ROUND((J189*K189)*Assumptions!$E$10,0),"")</f>
        <v/>
      </c>
      <c r="N189" s="10">
        <f>IF(G189&lt;&gt;"",Assumptions!$E$11,"")</f>
        <v/>
      </c>
      <c r="O189" s="10">
        <f>IF(AND(J189&lt;&gt;"",K189&lt;&gt;""),MAX(0,IF(I189&lt;&gt;"",MIN(I189,(J189*K189)-L189-M189-N189), (J189*K189)-L189-M189-N189)),"")</f>
        <v/>
      </c>
    </row>
    <row r="190">
      <c r="I190" s="10" t="n"/>
      <c r="J190" s="10" t="n"/>
      <c r="K190" s="11">
        <f>IFERROR(VLOOKUP(G190,Assumptions!$D$4:$E$8,2,FALSE),"")</f>
        <v/>
      </c>
      <c r="L190" s="10" t="n"/>
      <c r="M190" s="10">
        <f>IF(AND(J190&lt;&gt;"",K190&lt;&gt;""),ROUND((J190*K190)*Assumptions!$E$10,0),"")</f>
        <v/>
      </c>
      <c r="N190" s="10">
        <f>IF(G190&lt;&gt;"",Assumptions!$E$11,"")</f>
        <v/>
      </c>
      <c r="O190" s="10">
        <f>IF(AND(J190&lt;&gt;"",K190&lt;&gt;""),MAX(0,IF(I190&lt;&gt;"",MIN(I190,(J190*K190)-L190-M190-N190), (J190*K190)-L190-M190-N190)),"")</f>
        <v/>
      </c>
    </row>
    <row r="191">
      <c r="I191" s="10" t="n"/>
      <c r="J191" s="10" t="n"/>
      <c r="K191" s="11">
        <f>IFERROR(VLOOKUP(G191,Assumptions!$D$4:$E$8,2,FALSE),"")</f>
        <v/>
      </c>
      <c r="L191" s="10" t="n"/>
      <c r="M191" s="10">
        <f>IF(AND(J191&lt;&gt;"",K191&lt;&gt;""),ROUND((J191*K191)*Assumptions!$E$10,0),"")</f>
        <v/>
      </c>
      <c r="N191" s="10">
        <f>IF(G191&lt;&gt;"",Assumptions!$E$11,"")</f>
        <v/>
      </c>
      <c r="O191" s="10">
        <f>IF(AND(J191&lt;&gt;"",K191&lt;&gt;""),MAX(0,IF(I191&lt;&gt;"",MIN(I191,(J191*K191)-L191-M191-N191), (J191*K191)-L191-M191-N191)),"")</f>
        <v/>
      </c>
    </row>
    <row r="192">
      <c r="I192" s="10" t="n"/>
      <c r="J192" s="10" t="n"/>
      <c r="K192" s="11">
        <f>IFERROR(VLOOKUP(G192,Assumptions!$D$4:$E$8,2,FALSE),"")</f>
        <v/>
      </c>
      <c r="L192" s="10" t="n"/>
      <c r="M192" s="10">
        <f>IF(AND(J192&lt;&gt;"",K192&lt;&gt;""),ROUND((J192*K192)*Assumptions!$E$10,0),"")</f>
        <v/>
      </c>
      <c r="N192" s="10">
        <f>IF(G192&lt;&gt;"",Assumptions!$E$11,"")</f>
        <v/>
      </c>
      <c r="O192" s="10">
        <f>IF(AND(J192&lt;&gt;"",K192&lt;&gt;""),MAX(0,IF(I192&lt;&gt;"",MIN(I192,(J192*K192)-L192-M192-N192), (J192*K192)-L192-M192-N192)),"")</f>
        <v/>
      </c>
    </row>
    <row r="193">
      <c r="I193" s="10" t="n"/>
      <c r="J193" s="10" t="n"/>
      <c r="K193" s="11">
        <f>IFERROR(VLOOKUP(G193,Assumptions!$D$4:$E$8,2,FALSE),"")</f>
        <v/>
      </c>
      <c r="L193" s="10" t="n"/>
      <c r="M193" s="10">
        <f>IF(AND(J193&lt;&gt;"",K193&lt;&gt;""),ROUND((J193*K193)*Assumptions!$E$10,0),"")</f>
        <v/>
      </c>
      <c r="N193" s="10">
        <f>IF(G193&lt;&gt;"",Assumptions!$E$11,"")</f>
        <v/>
      </c>
      <c r="O193" s="10">
        <f>IF(AND(J193&lt;&gt;"",K193&lt;&gt;""),MAX(0,IF(I193&lt;&gt;"",MIN(I193,(J193*K193)-L193-M193-N193), (J193*K193)-L193-M193-N193)),"")</f>
        <v/>
      </c>
    </row>
    <row r="194">
      <c r="I194" s="10" t="n"/>
      <c r="J194" s="10" t="n"/>
      <c r="K194" s="11">
        <f>IFERROR(VLOOKUP(G194,Assumptions!$D$4:$E$8,2,FALSE),"")</f>
        <v/>
      </c>
      <c r="L194" s="10" t="n"/>
      <c r="M194" s="10">
        <f>IF(AND(J194&lt;&gt;"",K194&lt;&gt;""),ROUND((J194*K194)*Assumptions!$E$10,0),"")</f>
        <v/>
      </c>
      <c r="N194" s="10">
        <f>IF(G194&lt;&gt;"",Assumptions!$E$11,"")</f>
        <v/>
      </c>
      <c r="O194" s="10">
        <f>IF(AND(J194&lt;&gt;"",K194&lt;&gt;""),MAX(0,IF(I194&lt;&gt;"",MIN(I194,(J194*K194)-L194-M194-N194), (J194*K194)-L194-M194-N194)),"")</f>
        <v/>
      </c>
    </row>
    <row r="195">
      <c r="I195" s="10" t="n"/>
      <c r="J195" s="10" t="n"/>
      <c r="K195" s="11">
        <f>IFERROR(VLOOKUP(G195,Assumptions!$D$4:$E$8,2,FALSE),"")</f>
        <v/>
      </c>
      <c r="L195" s="10" t="n"/>
      <c r="M195" s="10">
        <f>IF(AND(J195&lt;&gt;"",K195&lt;&gt;""),ROUND((J195*K195)*Assumptions!$E$10,0),"")</f>
        <v/>
      </c>
      <c r="N195" s="10">
        <f>IF(G195&lt;&gt;"",Assumptions!$E$11,"")</f>
        <v/>
      </c>
      <c r="O195" s="10">
        <f>IF(AND(J195&lt;&gt;"",K195&lt;&gt;""),MAX(0,IF(I195&lt;&gt;"",MIN(I195,(J195*K195)-L195-M195-N195), (J195*K195)-L195-M195-N195)),"")</f>
        <v/>
      </c>
    </row>
    <row r="196">
      <c r="I196" s="10" t="n"/>
      <c r="J196" s="10" t="n"/>
      <c r="K196" s="11">
        <f>IFERROR(VLOOKUP(G196,Assumptions!$D$4:$E$8,2,FALSE),"")</f>
        <v/>
      </c>
      <c r="L196" s="10" t="n"/>
      <c r="M196" s="10">
        <f>IF(AND(J196&lt;&gt;"",K196&lt;&gt;""),ROUND((J196*K196)*Assumptions!$E$10,0),"")</f>
        <v/>
      </c>
      <c r="N196" s="10">
        <f>IF(G196&lt;&gt;"",Assumptions!$E$11,"")</f>
        <v/>
      </c>
      <c r="O196" s="10">
        <f>IF(AND(J196&lt;&gt;"",K196&lt;&gt;""),MAX(0,IF(I196&lt;&gt;"",MIN(I196,(J196*K196)-L196-M196-N196), (J196*K196)-L196-M196-N196)),"")</f>
        <v/>
      </c>
    </row>
    <row r="197">
      <c r="I197" s="10" t="n"/>
      <c r="J197" s="10" t="n"/>
      <c r="K197" s="11">
        <f>IFERROR(VLOOKUP(G197,Assumptions!$D$4:$E$8,2,FALSE),"")</f>
        <v/>
      </c>
      <c r="L197" s="10" t="n"/>
      <c r="M197" s="10">
        <f>IF(AND(J197&lt;&gt;"",K197&lt;&gt;""),ROUND((J197*K197)*Assumptions!$E$10,0),"")</f>
        <v/>
      </c>
      <c r="N197" s="10">
        <f>IF(G197&lt;&gt;"",Assumptions!$E$11,"")</f>
        <v/>
      </c>
      <c r="O197" s="10">
        <f>IF(AND(J197&lt;&gt;"",K197&lt;&gt;""),MAX(0,IF(I197&lt;&gt;"",MIN(I197,(J197*K197)-L197-M197-N197), (J197*K197)-L197-M197-N197)),"")</f>
        <v/>
      </c>
    </row>
    <row r="198">
      <c r="I198" s="10" t="n"/>
      <c r="J198" s="10" t="n"/>
      <c r="K198" s="11">
        <f>IFERROR(VLOOKUP(G198,Assumptions!$D$4:$E$8,2,FALSE),"")</f>
        <v/>
      </c>
      <c r="L198" s="10" t="n"/>
      <c r="M198" s="10">
        <f>IF(AND(J198&lt;&gt;"",K198&lt;&gt;""),ROUND((J198*K198)*Assumptions!$E$10,0),"")</f>
        <v/>
      </c>
      <c r="N198" s="10">
        <f>IF(G198&lt;&gt;"",Assumptions!$E$11,"")</f>
        <v/>
      </c>
      <c r="O198" s="10">
        <f>IF(AND(J198&lt;&gt;"",K198&lt;&gt;""),MAX(0,IF(I198&lt;&gt;"",MIN(I198,(J198*K198)-L198-M198-N198), (J198*K198)-L198-M198-N198)),"")</f>
        <v/>
      </c>
    </row>
    <row r="199">
      <c r="I199" s="10" t="n"/>
      <c r="J199" s="10" t="n"/>
      <c r="K199" s="11">
        <f>IFERROR(VLOOKUP(G199,Assumptions!$D$4:$E$8,2,FALSE),"")</f>
        <v/>
      </c>
      <c r="L199" s="10" t="n"/>
      <c r="M199" s="10">
        <f>IF(AND(J199&lt;&gt;"",K199&lt;&gt;""),ROUND((J199*K199)*Assumptions!$E$10,0),"")</f>
        <v/>
      </c>
      <c r="N199" s="10">
        <f>IF(G199&lt;&gt;"",Assumptions!$E$11,"")</f>
        <v/>
      </c>
      <c r="O199" s="10">
        <f>IF(AND(J199&lt;&gt;"",K199&lt;&gt;""),MAX(0,IF(I199&lt;&gt;"",MIN(I199,(J199*K199)-L199-M199-N199), (J199*K199)-L199-M199-N199)),"")</f>
        <v/>
      </c>
    </row>
    <row r="200">
      <c r="I200" s="10" t="n"/>
      <c r="J200" s="10" t="n"/>
      <c r="K200" s="11">
        <f>IFERROR(VLOOKUP(G200,Assumptions!$D$4:$E$8,2,FALSE),"")</f>
        <v/>
      </c>
      <c r="L200" s="10" t="n"/>
      <c r="M200" s="10">
        <f>IF(AND(J200&lt;&gt;"",K200&lt;&gt;""),ROUND((J200*K200)*Assumptions!$E$10,0),"")</f>
        <v/>
      </c>
      <c r="N200" s="10">
        <f>IF(G200&lt;&gt;"",Assumptions!$E$11,"")</f>
        <v/>
      </c>
      <c r="O200" s="10">
        <f>IF(AND(J200&lt;&gt;"",K200&lt;&gt;""),MAX(0,IF(I200&lt;&gt;"",MIN(I200,(J200*K200)-L200-M200-N200), (J200*K200)-L200-M200-N200)),"")</f>
        <v/>
      </c>
    </row>
  </sheetData>
  <pageMargins left="0.75" right="0.75" top="1" bottom="1" header="0.5" footer="0.5"/>
  <tableParts count="1">
    <tablePart xmlns:r="http://schemas.openxmlformats.org/officeDocument/2006/relationships" r:id="rId1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R200"/>
  <sheetViews>
    <sheetView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0" customWidth="1" min="1" max="1"/>
    <col width="26" customWidth="1" min="2" max="2"/>
    <col width="26" customWidth="1" min="3" max="3"/>
    <col width="16" customWidth="1" min="4" max="4"/>
    <col width="12" customWidth="1" min="5" max="5"/>
    <col width="14" customWidth="1" min="6" max="6"/>
    <col width="14" customWidth="1" min="7" max="7"/>
    <col width="26" customWidth="1" min="8" max="8"/>
    <col width="20" customWidth="1" min="9" max="9"/>
    <col width="20" customWidth="1" min="10" max="10"/>
    <col width="14" customWidth="1" min="11" max="11"/>
    <col width="14" customWidth="1" min="12" max="12"/>
    <col width="14" customWidth="1" min="13" max="13"/>
    <col width="18" customWidth="1" min="14" max="14"/>
    <col width="24" customWidth="1" min="15" max="15"/>
    <col width="14" customWidth="1" min="16" max="16"/>
    <col width="18" customWidth="1" min="17" max="17"/>
    <col width="26" customWidth="1" min="18" max="18"/>
  </cols>
  <sheetData>
    <row r="1">
      <c r="A1" s="1" t="inlineStr">
        <is>
          <t>Collier County – Distressed Hospitality/Commercial Leads</t>
        </is>
      </c>
    </row>
    <row r="2">
      <c r="A2" s="2" t="inlineStr">
        <is>
          <t>Populate leads from auctions, REO, broker/off-market sources. Offer is computed from assumptions.</t>
        </is>
      </c>
    </row>
    <row r="4">
      <c r="A4" s="3" t="inlineStr">
        <is>
          <t>ID</t>
        </is>
      </c>
      <c r="B4" s="3" t="inlineStr">
        <is>
          <t>Property Name</t>
        </is>
      </c>
      <c r="C4" s="3" t="inlineStr">
        <is>
          <t>Address</t>
        </is>
      </c>
      <c r="D4" s="3" t="inlineStr">
        <is>
          <t>City</t>
        </is>
      </c>
      <c r="E4" s="3" t="inlineStr">
        <is>
          <t>County</t>
        </is>
      </c>
      <c r="F4" s="3" t="inlineStr">
        <is>
          <t>Property Type</t>
        </is>
      </c>
      <c r="G4" s="3" t="inlineStr">
        <is>
          <t>Distress Type</t>
        </is>
      </c>
      <c r="H4" s="3" t="inlineStr">
        <is>
          <t>Source URL</t>
        </is>
      </c>
      <c r="I4" s="3" t="inlineStr">
        <is>
          <t>Asking/Case Amount (USD)</t>
        </is>
      </c>
      <c r="J4" s="3" t="inlineStr">
        <is>
          <t>Est. Market Value (USD)</t>
        </is>
      </c>
      <c r="K4" s="3" t="inlineStr">
        <is>
          <t>Offer % of Value</t>
        </is>
      </c>
      <c r="L4" s="3" t="inlineStr">
        <is>
          <t>Est Rehab (USD)</t>
        </is>
      </c>
      <c r="M4" s="3" t="inlineStr">
        <is>
          <t>Est Closing (USD)</t>
        </is>
      </c>
      <c r="N4" s="3" t="inlineStr">
        <is>
          <t>Due Diligence Buffer (USD)</t>
        </is>
      </c>
      <c r="O4" s="3" t="inlineStr">
        <is>
          <t>Estimated Proposed Offer (USD)</t>
        </is>
      </c>
      <c r="P4" s="3" t="inlineStr">
        <is>
          <t>Status/Stage</t>
        </is>
      </c>
      <c r="Q4" s="3" t="inlineStr">
        <is>
          <t>Contact</t>
        </is>
      </c>
      <c r="R4" s="3" t="inlineStr">
        <is>
          <t>Notes</t>
        </is>
      </c>
    </row>
    <row r="5">
      <c r="A5" s="4" t="inlineStr"/>
      <c r="B5" s="4" t="inlineStr">
        <is>
          <t>Example – Replace with real lead</t>
        </is>
      </c>
      <c r="C5" s="4" t="inlineStr"/>
      <c r="D5" s="4" t="inlineStr"/>
      <c r="E5" s="4" t="inlineStr">
        <is>
          <t>Collier</t>
        </is>
      </c>
      <c r="F5" s="4" t="inlineStr">
        <is>
          <t>Commercial</t>
        </is>
      </c>
      <c r="G5" s="4" t="inlineStr">
        <is>
          <t>Foreclosure</t>
        </is>
      </c>
      <c r="H5" s="4" t="inlineStr">
        <is>
          <t>https://</t>
        </is>
      </c>
      <c r="I5" s="5" t="inlineStr"/>
      <c r="J5" s="5" t="inlineStr"/>
      <c r="K5" s="8">
        <f>IFERROR(VLOOKUP(G5,Assumptions!$D$4:$E$8,2,FALSE),"")</f>
        <v/>
      </c>
      <c r="L5" s="5" t="inlineStr"/>
      <c r="M5" s="5">
        <f>IF(AND(J5&lt;&gt;"",K5&lt;&gt;""),ROUND((J5*K5)*Assumptions!$E$10,0),"")</f>
        <v/>
      </c>
      <c r="N5" s="5">
        <f>IF(G5&lt;&gt;"",Assumptions!$E$11,"")</f>
        <v/>
      </c>
      <c r="O5" s="5">
        <f>IF(AND(J5&lt;&gt;"",K5&lt;&gt;""),MAX(0,IF(I5&lt;&gt;"",MIN(I5,(J5*K5)-L5-M5-N5), (J5*K5)-L5-M5-N5)),"")</f>
        <v/>
      </c>
      <c r="P5" s="4" t="inlineStr">
        <is>
          <t>Researching</t>
        </is>
      </c>
      <c r="Q5" s="4" t="inlineStr"/>
      <c r="R5" s="4" t="inlineStr"/>
    </row>
    <row r="6">
      <c r="A6" s="4" t="inlineStr"/>
      <c r="B6" s="4" t="inlineStr">
        <is>
          <t>Example – Replace with real lead</t>
        </is>
      </c>
      <c r="C6" s="4" t="inlineStr"/>
      <c r="D6" s="4" t="inlineStr"/>
      <c r="E6" s="4" t="inlineStr">
        <is>
          <t>Collier</t>
        </is>
      </c>
      <c r="F6" s="4" t="inlineStr">
        <is>
          <t>Hospitality</t>
        </is>
      </c>
      <c r="G6" s="4" t="inlineStr">
        <is>
          <t>Auction</t>
        </is>
      </c>
      <c r="H6" s="4" t="inlineStr">
        <is>
          <t>https://</t>
        </is>
      </c>
      <c r="I6" s="5" t="inlineStr"/>
      <c r="J6" s="5" t="inlineStr"/>
      <c r="K6" s="8">
        <f>IFERROR(VLOOKUP(G6,Assumptions!$D$4:$E$8,2,FALSE),"")</f>
        <v/>
      </c>
      <c r="L6" s="5" t="inlineStr"/>
      <c r="M6" s="5">
        <f>IF(AND(J6&lt;&gt;"",K6&lt;&gt;""),ROUND((J6*K6)*Assumptions!$E$10,0),"")</f>
        <v/>
      </c>
      <c r="N6" s="5">
        <f>IF(G6&lt;&gt;"",Assumptions!$E$11,"")</f>
        <v/>
      </c>
      <c r="O6" s="5">
        <f>IF(AND(J6&lt;&gt;"",K6&lt;&gt;""),MAX(0,IF(I6&lt;&gt;"",MIN(I6,(J6*K6)-L6-M6-N6), (J6*K6)-L6-M6-N6)),"")</f>
        <v/>
      </c>
      <c r="P6" s="4" t="inlineStr">
        <is>
          <t>Researching</t>
        </is>
      </c>
      <c r="Q6" s="4" t="inlineStr"/>
      <c r="R6" s="4" t="inlineStr"/>
    </row>
    <row r="7">
      <c r="I7" s="10" t="n"/>
      <c r="J7" s="10" t="n"/>
      <c r="K7" s="11">
        <f>IFERROR(VLOOKUP(G7,Assumptions!$D$4:$E$8,2,FALSE),"")</f>
        <v/>
      </c>
      <c r="L7" s="10" t="n"/>
      <c r="M7" s="10">
        <f>IF(AND(J7&lt;&gt;"",K7&lt;&gt;""),ROUND((J7*K7)*Assumptions!$E$10,0),"")</f>
        <v/>
      </c>
      <c r="N7" s="10">
        <f>IF(G7&lt;&gt;"",Assumptions!$E$11,"")</f>
        <v/>
      </c>
      <c r="O7" s="10">
        <f>IF(AND(J7&lt;&gt;"",K7&lt;&gt;""),MAX(0,IF(I7&lt;&gt;"",MIN(I7,(J7*K7)-L7-M7-N7), (J7*K7)-L7-M7-N7)),"")</f>
        <v/>
      </c>
    </row>
    <row r="8">
      <c r="I8" s="10" t="n"/>
      <c r="J8" s="10" t="n"/>
      <c r="K8" s="11">
        <f>IFERROR(VLOOKUP(G8,Assumptions!$D$4:$E$8,2,FALSE),"")</f>
        <v/>
      </c>
      <c r="L8" s="10" t="n"/>
      <c r="M8" s="10">
        <f>IF(AND(J8&lt;&gt;"",K8&lt;&gt;""),ROUND((J8*K8)*Assumptions!$E$10,0),"")</f>
        <v/>
      </c>
      <c r="N8" s="10">
        <f>IF(G8&lt;&gt;"",Assumptions!$E$11,"")</f>
        <v/>
      </c>
      <c r="O8" s="10">
        <f>IF(AND(J8&lt;&gt;"",K8&lt;&gt;""),MAX(0,IF(I8&lt;&gt;"",MIN(I8,(J8*K8)-L8-M8-N8), (J8*K8)-L8-M8-N8)),"")</f>
        <v/>
      </c>
    </row>
    <row r="9">
      <c r="I9" s="10" t="n"/>
      <c r="J9" s="10" t="n"/>
      <c r="K9" s="11">
        <f>IFERROR(VLOOKUP(G9,Assumptions!$D$4:$E$8,2,FALSE),"")</f>
        <v/>
      </c>
      <c r="L9" s="10" t="n"/>
      <c r="M9" s="10">
        <f>IF(AND(J9&lt;&gt;"",K9&lt;&gt;""),ROUND((J9*K9)*Assumptions!$E$10,0),"")</f>
        <v/>
      </c>
      <c r="N9" s="10">
        <f>IF(G9&lt;&gt;"",Assumptions!$E$11,"")</f>
        <v/>
      </c>
      <c r="O9" s="10">
        <f>IF(AND(J9&lt;&gt;"",K9&lt;&gt;""),MAX(0,IF(I9&lt;&gt;"",MIN(I9,(J9*K9)-L9-M9-N9), (J9*K9)-L9-M9-N9)),"")</f>
        <v/>
      </c>
    </row>
    <row r="10">
      <c r="I10" s="10" t="n"/>
      <c r="J10" s="10" t="n"/>
      <c r="K10" s="11">
        <f>IFERROR(VLOOKUP(G10,Assumptions!$D$4:$E$8,2,FALSE),"")</f>
        <v/>
      </c>
      <c r="L10" s="10" t="n"/>
      <c r="M10" s="10">
        <f>IF(AND(J10&lt;&gt;"",K10&lt;&gt;""),ROUND((J10*K10)*Assumptions!$E$10,0),"")</f>
        <v/>
      </c>
      <c r="N10" s="10">
        <f>IF(G10&lt;&gt;"",Assumptions!$E$11,"")</f>
        <v/>
      </c>
      <c r="O10" s="10">
        <f>IF(AND(J10&lt;&gt;"",K10&lt;&gt;""),MAX(0,IF(I10&lt;&gt;"",MIN(I10,(J10*K10)-L10-M10-N10), (J10*K10)-L10-M10-N10)),"")</f>
        <v/>
      </c>
    </row>
    <row r="11">
      <c r="I11" s="10" t="n"/>
      <c r="J11" s="10" t="n"/>
      <c r="K11" s="11">
        <f>IFERROR(VLOOKUP(G11,Assumptions!$D$4:$E$8,2,FALSE),"")</f>
        <v/>
      </c>
      <c r="L11" s="10" t="n"/>
      <c r="M11" s="10">
        <f>IF(AND(J11&lt;&gt;"",K11&lt;&gt;""),ROUND((J11*K11)*Assumptions!$E$10,0),"")</f>
        <v/>
      </c>
      <c r="N11" s="10">
        <f>IF(G11&lt;&gt;"",Assumptions!$E$11,"")</f>
        <v/>
      </c>
      <c r="O11" s="10">
        <f>IF(AND(J11&lt;&gt;"",K11&lt;&gt;""),MAX(0,IF(I11&lt;&gt;"",MIN(I11,(J11*K11)-L11-M11-N11), (J11*K11)-L11-M11-N11)),"")</f>
        <v/>
      </c>
    </row>
    <row r="12">
      <c r="I12" s="10" t="n"/>
      <c r="J12" s="10" t="n"/>
      <c r="K12" s="11">
        <f>IFERROR(VLOOKUP(G12,Assumptions!$D$4:$E$8,2,FALSE),"")</f>
        <v/>
      </c>
      <c r="L12" s="10" t="n"/>
      <c r="M12" s="10">
        <f>IF(AND(J12&lt;&gt;"",K12&lt;&gt;""),ROUND((J12*K12)*Assumptions!$E$10,0),"")</f>
        <v/>
      </c>
      <c r="N12" s="10">
        <f>IF(G12&lt;&gt;"",Assumptions!$E$11,"")</f>
        <v/>
      </c>
      <c r="O12" s="10">
        <f>IF(AND(J12&lt;&gt;"",K12&lt;&gt;""),MAX(0,IF(I12&lt;&gt;"",MIN(I12,(J12*K12)-L12-M12-N12), (J12*K12)-L12-M12-N12)),"")</f>
        <v/>
      </c>
    </row>
    <row r="13">
      <c r="I13" s="10" t="n"/>
      <c r="J13" s="10" t="n"/>
      <c r="K13" s="11">
        <f>IFERROR(VLOOKUP(G13,Assumptions!$D$4:$E$8,2,FALSE),"")</f>
        <v/>
      </c>
      <c r="L13" s="10" t="n"/>
      <c r="M13" s="10">
        <f>IF(AND(J13&lt;&gt;"",K13&lt;&gt;""),ROUND((J13*K13)*Assumptions!$E$10,0),"")</f>
        <v/>
      </c>
      <c r="N13" s="10">
        <f>IF(G13&lt;&gt;"",Assumptions!$E$11,"")</f>
        <v/>
      </c>
      <c r="O13" s="10">
        <f>IF(AND(J13&lt;&gt;"",K13&lt;&gt;""),MAX(0,IF(I13&lt;&gt;"",MIN(I13,(J13*K13)-L13-M13-N13), (J13*K13)-L13-M13-N13)),"")</f>
        <v/>
      </c>
    </row>
    <row r="14">
      <c r="I14" s="10" t="n"/>
      <c r="J14" s="10" t="n"/>
      <c r="K14" s="11">
        <f>IFERROR(VLOOKUP(G14,Assumptions!$D$4:$E$8,2,FALSE),"")</f>
        <v/>
      </c>
      <c r="L14" s="10" t="n"/>
      <c r="M14" s="10">
        <f>IF(AND(J14&lt;&gt;"",K14&lt;&gt;""),ROUND((J14*K14)*Assumptions!$E$10,0),"")</f>
        <v/>
      </c>
      <c r="N14" s="10">
        <f>IF(G14&lt;&gt;"",Assumptions!$E$11,"")</f>
        <v/>
      </c>
      <c r="O14" s="10">
        <f>IF(AND(J14&lt;&gt;"",K14&lt;&gt;""),MAX(0,IF(I14&lt;&gt;"",MIN(I14,(J14*K14)-L14-M14-N14), (J14*K14)-L14-M14-N14)),"")</f>
        <v/>
      </c>
    </row>
    <row r="15">
      <c r="I15" s="10" t="n"/>
      <c r="J15" s="10" t="n"/>
      <c r="K15" s="11">
        <f>IFERROR(VLOOKUP(G15,Assumptions!$D$4:$E$8,2,FALSE),"")</f>
        <v/>
      </c>
      <c r="L15" s="10" t="n"/>
      <c r="M15" s="10">
        <f>IF(AND(J15&lt;&gt;"",K15&lt;&gt;""),ROUND((J15*K15)*Assumptions!$E$10,0),"")</f>
        <v/>
      </c>
      <c r="N15" s="10">
        <f>IF(G15&lt;&gt;"",Assumptions!$E$11,"")</f>
        <v/>
      </c>
      <c r="O15" s="10">
        <f>IF(AND(J15&lt;&gt;"",K15&lt;&gt;""),MAX(0,IF(I15&lt;&gt;"",MIN(I15,(J15*K15)-L15-M15-N15), (J15*K15)-L15-M15-N15)),"")</f>
        <v/>
      </c>
    </row>
    <row r="16">
      <c r="I16" s="10" t="n"/>
      <c r="J16" s="10" t="n"/>
      <c r="K16" s="11">
        <f>IFERROR(VLOOKUP(G16,Assumptions!$D$4:$E$8,2,FALSE),"")</f>
        <v/>
      </c>
      <c r="L16" s="10" t="n"/>
      <c r="M16" s="10">
        <f>IF(AND(J16&lt;&gt;"",K16&lt;&gt;""),ROUND((J16*K16)*Assumptions!$E$10,0),"")</f>
        <v/>
      </c>
      <c r="N16" s="10">
        <f>IF(G16&lt;&gt;"",Assumptions!$E$11,"")</f>
        <v/>
      </c>
      <c r="O16" s="10">
        <f>IF(AND(J16&lt;&gt;"",K16&lt;&gt;""),MAX(0,IF(I16&lt;&gt;"",MIN(I16,(J16*K16)-L16-M16-N16), (J16*K16)-L16-M16-N16)),"")</f>
        <v/>
      </c>
    </row>
    <row r="17">
      <c r="I17" s="10" t="n"/>
      <c r="J17" s="10" t="n"/>
      <c r="K17" s="11">
        <f>IFERROR(VLOOKUP(G17,Assumptions!$D$4:$E$8,2,FALSE),"")</f>
        <v/>
      </c>
      <c r="L17" s="10" t="n"/>
      <c r="M17" s="10">
        <f>IF(AND(J17&lt;&gt;"",K17&lt;&gt;""),ROUND((J17*K17)*Assumptions!$E$10,0),"")</f>
        <v/>
      </c>
      <c r="N17" s="10">
        <f>IF(G17&lt;&gt;"",Assumptions!$E$11,"")</f>
        <v/>
      </c>
      <c r="O17" s="10">
        <f>IF(AND(J17&lt;&gt;"",K17&lt;&gt;""),MAX(0,IF(I17&lt;&gt;"",MIN(I17,(J17*K17)-L17-M17-N17), (J17*K17)-L17-M17-N17)),"")</f>
        <v/>
      </c>
    </row>
    <row r="18">
      <c r="I18" s="10" t="n"/>
      <c r="J18" s="10" t="n"/>
      <c r="K18" s="11">
        <f>IFERROR(VLOOKUP(G18,Assumptions!$D$4:$E$8,2,FALSE),"")</f>
        <v/>
      </c>
      <c r="L18" s="10" t="n"/>
      <c r="M18" s="10">
        <f>IF(AND(J18&lt;&gt;"",K18&lt;&gt;""),ROUND((J18*K18)*Assumptions!$E$10,0),"")</f>
        <v/>
      </c>
      <c r="N18" s="10">
        <f>IF(G18&lt;&gt;"",Assumptions!$E$11,"")</f>
        <v/>
      </c>
      <c r="O18" s="10">
        <f>IF(AND(J18&lt;&gt;"",K18&lt;&gt;""),MAX(0,IF(I18&lt;&gt;"",MIN(I18,(J18*K18)-L18-M18-N18), (J18*K18)-L18-M18-N18)),"")</f>
        <v/>
      </c>
    </row>
    <row r="19">
      <c r="I19" s="10" t="n"/>
      <c r="J19" s="10" t="n"/>
      <c r="K19" s="11">
        <f>IFERROR(VLOOKUP(G19,Assumptions!$D$4:$E$8,2,FALSE),"")</f>
        <v/>
      </c>
      <c r="L19" s="10" t="n"/>
      <c r="M19" s="10">
        <f>IF(AND(J19&lt;&gt;"",K19&lt;&gt;""),ROUND((J19*K19)*Assumptions!$E$10,0),"")</f>
        <v/>
      </c>
      <c r="N19" s="10">
        <f>IF(G19&lt;&gt;"",Assumptions!$E$11,"")</f>
        <v/>
      </c>
      <c r="O19" s="10">
        <f>IF(AND(J19&lt;&gt;"",K19&lt;&gt;""),MAX(0,IF(I19&lt;&gt;"",MIN(I19,(J19*K19)-L19-M19-N19), (J19*K19)-L19-M19-N19)),"")</f>
        <v/>
      </c>
    </row>
    <row r="20">
      <c r="I20" s="10" t="n"/>
      <c r="J20" s="10" t="n"/>
      <c r="K20" s="11">
        <f>IFERROR(VLOOKUP(G20,Assumptions!$D$4:$E$8,2,FALSE),"")</f>
        <v/>
      </c>
      <c r="L20" s="10" t="n"/>
      <c r="M20" s="10">
        <f>IF(AND(J20&lt;&gt;"",K20&lt;&gt;""),ROUND((J20*K20)*Assumptions!$E$10,0),"")</f>
        <v/>
      </c>
      <c r="N20" s="10">
        <f>IF(G20&lt;&gt;"",Assumptions!$E$11,"")</f>
        <v/>
      </c>
      <c r="O20" s="10">
        <f>IF(AND(J20&lt;&gt;"",K20&lt;&gt;""),MAX(0,IF(I20&lt;&gt;"",MIN(I20,(J20*K20)-L20-M20-N20), (J20*K20)-L20-M20-N20)),"")</f>
        <v/>
      </c>
    </row>
    <row r="21">
      <c r="I21" s="10" t="n"/>
      <c r="J21" s="10" t="n"/>
      <c r="K21" s="11">
        <f>IFERROR(VLOOKUP(G21,Assumptions!$D$4:$E$8,2,FALSE),"")</f>
        <v/>
      </c>
      <c r="L21" s="10" t="n"/>
      <c r="M21" s="10">
        <f>IF(AND(J21&lt;&gt;"",K21&lt;&gt;""),ROUND((J21*K21)*Assumptions!$E$10,0),"")</f>
        <v/>
      </c>
      <c r="N21" s="10">
        <f>IF(G21&lt;&gt;"",Assumptions!$E$11,"")</f>
        <v/>
      </c>
      <c r="O21" s="10">
        <f>IF(AND(J21&lt;&gt;"",K21&lt;&gt;""),MAX(0,IF(I21&lt;&gt;"",MIN(I21,(J21*K21)-L21-M21-N21), (J21*K21)-L21-M21-N21)),"")</f>
        <v/>
      </c>
    </row>
    <row r="22">
      <c r="I22" s="10" t="n"/>
      <c r="J22" s="10" t="n"/>
      <c r="K22" s="11">
        <f>IFERROR(VLOOKUP(G22,Assumptions!$D$4:$E$8,2,FALSE),"")</f>
        <v/>
      </c>
      <c r="L22" s="10" t="n"/>
      <c r="M22" s="10">
        <f>IF(AND(J22&lt;&gt;"",K22&lt;&gt;""),ROUND((J22*K22)*Assumptions!$E$10,0),"")</f>
        <v/>
      </c>
      <c r="N22" s="10">
        <f>IF(G22&lt;&gt;"",Assumptions!$E$11,"")</f>
        <v/>
      </c>
      <c r="O22" s="10">
        <f>IF(AND(J22&lt;&gt;"",K22&lt;&gt;""),MAX(0,IF(I22&lt;&gt;"",MIN(I22,(J22*K22)-L22-M22-N22), (J22*K22)-L22-M22-N22)),"")</f>
        <v/>
      </c>
    </row>
    <row r="23">
      <c r="I23" s="10" t="n"/>
      <c r="J23" s="10" t="n"/>
      <c r="K23" s="11">
        <f>IFERROR(VLOOKUP(G23,Assumptions!$D$4:$E$8,2,FALSE),"")</f>
        <v/>
      </c>
      <c r="L23" s="10" t="n"/>
      <c r="M23" s="10">
        <f>IF(AND(J23&lt;&gt;"",K23&lt;&gt;""),ROUND((J23*K23)*Assumptions!$E$10,0),"")</f>
        <v/>
      </c>
      <c r="N23" s="10">
        <f>IF(G23&lt;&gt;"",Assumptions!$E$11,"")</f>
        <v/>
      </c>
      <c r="O23" s="10">
        <f>IF(AND(J23&lt;&gt;"",K23&lt;&gt;""),MAX(0,IF(I23&lt;&gt;"",MIN(I23,(J23*K23)-L23-M23-N23), (J23*K23)-L23-M23-N23)),"")</f>
        <v/>
      </c>
    </row>
    <row r="24">
      <c r="I24" s="10" t="n"/>
      <c r="J24" s="10" t="n"/>
      <c r="K24" s="11">
        <f>IFERROR(VLOOKUP(G24,Assumptions!$D$4:$E$8,2,FALSE),"")</f>
        <v/>
      </c>
      <c r="L24" s="10" t="n"/>
      <c r="M24" s="10">
        <f>IF(AND(J24&lt;&gt;"",K24&lt;&gt;""),ROUND((J24*K24)*Assumptions!$E$10,0),"")</f>
        <v/>
      </c>
      <c r="N24" s="10">
        <f>IF(G24&lt;&gt;"",Assumptions!$E$11,"")</f>
        <v/>
      </c>
      <c r="O24" s="10">
        <f>IF(AND(J24&lt;&gt;"",K24&lt;&gt;""),MAX(0,IF(I24&lt;&gt;"",MIN(I24,(J24*K24)-L24-M24-N24), (J24*K24)-L24-M24-N24)),"")</f>
        <v/>
      </c>
    </row>
    <row r="25">
      <c r="I25" s="10" t="n"/>
      <c r="J25" s="10" t="n"/>
      <c r="K25" s="11">
        <f>IFERROR(VLOOKUP(G25,Assumptions!$D$4:$E$8,2,FALSE),"")</f>
        <v/>
      </c>
      <c r="L25" s="10" t="n"/>
      <c r="M25" s="10">
        <f>IF(AND(J25&lt;&gt;"",K25&lt;&gt;""),ROUND((J25*K25)*Assumptions!$E$10,0),"")</f>
        <v/>
      </c>
      <c r="N25" s="10">
        <f>IF(G25&lt;&gt;"",Assumptions!$E$11,"")</f>
        <v/>
      </c>
      <c r="O25" s="10">
        <f>IF(AND(J25&lt;&gt;"",K25&lt;&gt;""),MAX(0,IF(I25&lt;&gt;"",MIN(I25,(J25*K25)-L25-M25-N25), (J25*K25)-L25-M25-N25)),"")</f>
        <v/>
      </c>
    </row>
    <row r="26">
      <c r="I26" s="10" t="n"/>
      <c r="J26" s="10" t="n"/>
      <c r="K26" s="11">
        <f>IFERROR(VLOOKUP(G26,Assumptions!$D$4:$E$8,2,FALSE),"")</f>
        <v/>
      </c>
      <c r="L26" s="10" t="n"/>
      <c r="M26" s="10">
        <f>IF(AND(J26&lt;&gt;"",K26&lt;&gt;""),ROUND((J26*K26)*Assumptions!$E$10,0),"")</f>
        <v/>
      </c>
      <c r="N26" s="10">
        <f>IF(G26&lt;&gt;"",Assumptions!$E$11,"")</f>
        <v/>
      </c>
      <c r="O26" s="10">
        <f>IF(AND(J26&lt;&gt;"",K26&lt;&gt;""),MAX(0,IF(I26&lt;&gt;"",MIN(I26,(J26*K26)-L26-M26-N26), (J26*K26)-L26-M26-N26)),"")</f>
        <v/>
      </c>
    </row>
    <row r="27">
      <c r="I27" s="10" t="n"/>
      <c r="J27" s="10" t="n"/>
      <c r="K27" s="11">
        <f>IFERROR(VLOOKUP(G27,Assumptions!$D$4:$E$8,2,FALSE),"")</f>
        <v/>
      </c>
      <c r="L27" s="10" t="n"/>
      <c r="M27" s="10">
        <f>IF(AND(J27&lt;&gt;"",K27&lt;&gt;""),ROUND((J27*K27)*Assumptions!$E$10,0),"")</f>
        <v/>
      </c>
      <c r="N27" s="10">
        <f>IF(G27&lt;&gt;"",Assumptions!$E$11,"")</f>
        <v/>
      </c>
      <c r="O27" s="10">
        <f>IF(AND(J27&lt;&gt;"",K27&lt;&gt;""),MAX(0,IF(I27&lt;&gt;"",MIN(I27,(J27*K27)-L27-M27-N27), (J27*K27)-L27-M27-N27)),"")</f>
        <v/>
      </c>
    </row>
    <row r="28">
      <c r="I28" s="10" t="n"/>
      <c r="J28" s="10" t="n"/>
      <c r="K28" s="11">
        <f>IFERROR(VLOOKUP(G28,Assumptions!$D$4:$E$8,2,FALSE),"")</f>
        <v/>
      </c>
      <c r="L28" s="10" t="n"/>
      <c r="M28" s="10">
        <f>IF(AND(J28&lt;&gt;"",K28&lt;&gt;""),ROUND((J28*K28)*Assumptions!$E$10,0),"")</f>
        <v/>
      </c>
      <c r="N28" s="10">
        <f>IF(G28&lt;&gt;"",Assumptions!$E$11,"")</f>
        <v/>
      </c>
      <c r="O28" s="10">
        <f>IF(AND(J28&lt;&gt;"",K28&lt;&gt;""),MAX(0,IF(I28&lt;&gt;"",MIN(I28,(J28*K28)-L28-M28-N28), (J28*K28)-L28-M28-N28)),"")</f>
        <v/>
      </c>
    </row>
    <row r="29">
      <c r="I29" s="10" t="n"/>
      <c r="J29" s="10" t="n"/>
      <c r="K29" s="11">
        <f>IFERROR(VLOOKUP(G29,Assumptions!$D$4:$E$8,2,FALSE),"")</f>
        <v/>
      </c>
      <c r="L29" s="10" t="n"/>
      <c r="M29" s="10">
        <f>IF(AND(J29&lt;&gt;"",K29&lt;&gt;""),ROUND((J29*K29)*Assumptions!$E$10,0),"")</f>
        <v/>
      </c>
      <c r="N29" s="10">
        <f>IF(G29&lt;&gt;"",Assumptions!$E$11,"")</f>
        <v/>
      </c>
      <c r="O29" s="10">
        <f>IF(AND(J29&lt;&gt;"",K29&lt;&gt;""),MAX(0,IF(I29&lt;&gt;"",MIN(I29,(J29*K29)-L29-M29-N29), (J29*K29)-L29-M29-N29)),"")</f>
        <v/>
      </c>
    </row>
    <row r="30">
      <c r="I30" s="10" t="n"/>
      <c r="J30" s="10" t="n"/>
      <c r="K30" s="11">
        <f>IFERROR(VLOOKUP(G30,Assumptions!$D$4:$E$8,2,FALSE),"")</f>
        <v/>
      </c>
      <c r="L30" s="10" t="n"/>
      <c r="M30" s="10">
        <f>IF(AND(J30&lt;&gt;"",K30&lt;&gt;""),ROUND((J30*K30)*Assumptions!$E$10,0),"")</f>
        <v/>
      </c>
      <c r="N30" s="10">
        <f>IF(G30&lt;&gt;"",Assumptions!$E$11,"")</f>
        <v/>
      </c>
      <c r="O30" s="10">
        <f>IF(AND(J30&lt;&gt;"",K30&lt;&gt;""),MAX(0,IF(I30&lt;&gt;"",MIN(I30,(J30*K30)-L30-M30-N30), (J30*K30)-L30-M30-N30)),"")</f>
        <v/>
      </c>
    </row>
    <row r="31">
      <c r="I31" s="10" t="n"/>
      <c r="J31" s="10" t="n"/>
      <c r="K31" s="11">
        <f>IFERROR(VLOOKUP(G31,Assumptions!$D$4:$E$8,2,FALSE),"")</f>
        <v/>
      </c>
      <c r="L31" s="10" t="n"/>
      <c r="M31" s="10">
        <f>IF(AND(J31&lt;&gt;"",K31&lt;&gt;""),ROUND((J31*K31)*Assumptions!$E$10,0),"")</f>
        <v/>
      </c>
      <c r="N31" s="10">
        <f>IF(G31&lt;&gt;"",Assumptions!$E$11,"")</f>
        <v/>
      </c>
      <c r="O31" s="10">
        <f>IF(AND(J31&lt;&gt;"",K31&lt;&gt;""),MAX(0,IF(I31&lt;&gt;"",MIN(I31,(J31*K31)-L31-M31-N31), (J31*K31)-L31-M31-N31)),"")</f>
        <v/>
      </c>
    </row>
    <row r="32">
      <c r="I32" s="10" t="n"/>
      <c r="J32" s="10" t="n"/>
      <c r="K32" s="11">
        <f>IFERROR(VLOOKUP(G32,Assumptions!$D$4:$E$8,2,FALSE),"")</f>
        <v/>
      </c>
      <c r="L32" s="10" t="n"/>
      <c r="M32" s="10">
        <f>IF(AND(J32&lt;&gt;"",K32&lt;&gt;""),ROUND((J32*K32)*Assumptions!$E$10,0),"")</f>
        <v/>
      </c>
      <c r="N32" s="10">
        <f>IF(G32&lt;&gt;"",Assumptions!$E$11,"")</f>
        <v/>
      </c>
      <c r="O32" s="10">
        <f>IF(AND(J32&lt;&gt;"",K32&lt;&gt;""),MAX(0,IF(I32&lt;&gt;"",MIN(I32,(J32*K32)-L32-M32-N32), (J32*K32)-L32-M32-N32)),"")</f>
        <v/>
      </c>
    </row>
    <row r="33">
      <c r="I33" s="10" t="n"/>
      <c r="J33" s="10" t="n"/>
      <c r="K33" s="11">
        <f>IFERROR(VLOOKUP(G33,Assumptions!$D$4:$E$8,2,FALSE),"")</f>
        <v/>
      </c>
      <c r="L33" s="10" t="n"/>
      <c r="M33" s="10">
        <f>IF(AND(J33&lt;&gt;"",K33&lt;&gt;""),ROUND((J33*K33)*Assumptions!$E$10,0),"")</f>
        <v/>
      </c>
      <c r="N33" s="10">
        <f>IF(G33&lt;&gt;"",Assumptions!$E$11,"")</f>
        <v/>
      </c>
      <c r="O33" s="10">
        <f>IF(AND(J33&lt;&gt;"",K33&lt;&gt;""),MAX(0,IF(I33&lt;&gt;"",MIN(I33,(J33*K33)-L33-M33-N33), (J33*K33)-L33-M33-N33)),"")</f>
        <v/>
      </c>
    </row>
    <row r="34">
      <c r="I34" s="10" t="n"/>
      <c r="J34" s="10" t="n"/>
      <c r="K34" s="11">
        <f>IFERROR(VLOOKUP(G34,Assumptions!$D$4:$E$8,2,FALSE),"")</f>
        <v/>
      </c>
      <c r="L34" s="10" t="n"/>
      <c r="M34" s="10">
        <f>IF(AND(J34&lt;&gt;"",K34&lt;&gt;""),ROUND((J34*K34)*Assumptions!$E$10,0),"")</f>
        <v/>
      </c>
      <c r="N34" s="10">
        <f>IF(G34&lt;&gt;"",Assumptions!$E$11,"")</f>
        <v/>
      </c>
      <c r="O34" s="10">
        <f>IF(AND(J34&lt;&gt;"",K34&lt;&gt;""),MAX(0,IF(I34&lt;&gt;"",MIN(I34,(J34*K34)-L34-M34-N34), (J34*K34)-L34-M34-N34)),"")</f>
        <v/>
      </c>
    </row>
    <row r="35">
      <c r="I35" s="10" t="n"/>
      <c r="J35" s="10" t="n"/>
      <c r="K35" s="11">
        <f>IFERROR(VLOOKUP(G35,Assumptions!$D$4:$E$8,2,FALSE),"")</f>
        <v/>
      </c>
      <c r="L35" s="10" t="n"/>
      <c r="M35" s="10">
        <f>IF(AND(J35&lt;&gt;"",K35&lt;&gt;""),ROUND((J35*K35)*Assumptions!$E$10,0),"")</f>
        <v/>
      </c>
      <c r="N35" s="10">
        <f>IF(G35&lt;&gt;"",Assumptions!$E$11,"")</f>
        <v/>
      </c>
      <c r="O35" s="10">
        <f>IF(AND(J35&lt;&gt;"",K35&lt;&gt;""),MAX(0,IF(I35&lt;&gt;"",MIN(I35,(J35*K35)-L35-M35-N35), (J35*K35)-L35-M35-N35)),"")</f>
        <v/>
      </c>
    </row>
    <row r="36">
      <c r="I36" s="10" t="n"/>
      <c r="J36" s="10" t="n"/>
      <c r="K36" s="11">
        <f>IFERROR(VLOOKUP(G36,Assumptions!$D$4:$E$8,2,FALSE),"")</f>
        <v/>
      </c>
      <c r="L36" s="10" t="n"/>
      <c r="M36" s="10">
        <f>IF(AND(J36&lt;&gt;"",K36&lt;&gt;""),ROUND((J36*K36)*Assumptions!$E$10,0),"")</f>
        <v/>
      </c>
      <c r="N36" s="10">
        <f>IF(G36&lt;&gt;"",Assumptions!$E$11,"")</f>
        <v/>
      </c>
      <c r="O36" s="10">
        <f>IF(AND(J36&lt;&gt;"",K36&lt;&gt;""),MAX(0,IF(I36&lt;&gt;"",MIN(I36,(J36*K36)-L36-M36-N36), (J36*K36)-L36-M36-N36)),"")</f>
        <v/>
      </c>
    </row>
    <row r="37">
      <c r="I37" s="10" t="n"/>
      <c r="J37" s="10" t="n"/>
      <c r="K37" s="11">
        <f>IFERROR(VLOOKUP(G37,Assumptions!$D$4:$E$8,2,FALSE),"")</f>
        <v/>
      </c>
      <c r="L37" s="10" t="n"/>
      <c r="M37" s="10">
        <f>IF(AND(J37&lt;&gt;"",K37&lt;&gt;""),ROUND((J37*K37)*Assumptions!$E$10,0),"")</f>
        <v/>
      </c>
      <c r="N37" s="10">
        <f>IF(G37&lt;&gt;"",Assumptions!$E$11,"")</f>
        <v/>
      </c>
      <c r="O37" s="10">
        <f>IF(AND(J37&lt;&gt;"",K37&lt;&gt;""),MAX(0,IF(I37&lt;&gt;"",MIN(I37,(J37*K37)-L37-M37-N37), (J37*K37)-L37-M37-N37)),"")</f>
        <v/>
      </c>
    </row>
    <row r="38">
      <c r="I38" s="10" t="n"/>
      <c r="J38" s="10" t="n"/>
      <c r="K38" s="11">
        <f>IFERROR(VLOOKUP(G38,Assumptions!$D$4:$E$8,2,FALSE),"")</f>
        <v/>
      </c>
      <c r="L38" s="10" t="n"/>
      <c r="M38" s="10">
        <f>IF(AND(J38&lt;&gt;"",K38&lt;&gt;""),ROUND((J38*K38)*Assumptions!$E$10,0),"")</f>
        <v/>
      </c>
      <c r="N38" s="10">
        <f>IF(G38&lt;&gt;"",Assumptions!$E$11,"")</f>
        <v/>
      </c>
      <c r="O38" s="10">
        <f>IF(AND(J38&lt;&gt;"",K38&lt;&gt;""),MAX(0,IF(I38&lt;&gt;"",MIN(I38,(J38*K38)-L38-M38-N38), (J38*K38)-L38-M38-N38)),"")</f>
        <v/>
      </c>
    </row>
    <row r="39">
      <c r="I39" s="10" t="n"/>
      <c r="J39" s="10" t="n"/>
      <c r="K39" s="11">
        <f>IFERROR(VLOOKUP(G39,Assumptions!$D$4:$E$8,2,FALSE),"")</f>
        <v/>
      </c>
      <c r="L39" s="10" t="n"/>
      <c r="M39" s="10">
        <f>IF(AND(J39&lt;&gt;"",K39&lt;&gt;""),ROUND((J39*K39)*Assumptions!$E$10,0),"")</f>
        <v/>
      </c>
      <c r="N39" s="10">
        <f>IF(G39&lt;&gt;"",Assumptions!$E$11,"")</f>
        <v/>
      </c>
      <c r="O39" s="10">
        <f>IF(AND(J39&lt;&gt;"",K39&lt;&gt;""),MAX(0,IF(I39&lt;&gt;"",MIN(I39,(J39*K39)-L39-M39-N39), (J39*K39)-L39-M39-N39)),"")</f>
        <v/>
      </c>
    </row>
    <row r="40">
      <c r="I40" s="10" t="n"/>
      <c r="J40" s="10" t="n"/>
      <c r="K40" s="11">
        <f>IFERROR(VLOOKUP(G40,Assumptions!$D$4:$E$8,2,FALSE),"")</f>
        <v/>
      </c>
      <c r="L40" s="10" t="n"/>
      <c r="M40" s="10">
        <f>IF(AND(J40&lt;&gt;"",K40&lt;&gt;""),ROUND((J40*K40)*Assumptions!$E$10,0),"")</f>
        <v/>
      </c>
      <c r="N40" s="10">
        <f>IF(G40&lt;&gt;"",Assumptions!$E$11,"")</f>
        <v/>
      </c>
      <c r="O40" s="10">
        <f>IF(AND(J40&lt;&gt;"",K40&lt;&gt;""),MAX(0,IF(I40&lt;&gt;"",MIN(I40,(J40*K40)-L40-M40-N40), (J40*K40)-L40-M40-N40)),"")</f>
        <v/>
      </c>
    </row>
    <row r="41">
      <c r="I41" s="10" t="n"/>
      <c r="J41" s="10" t="n"/>
      <c r="K41" s="11">
        <f>IFERROR(VLOOKUP(G41,Assumptions!$D$4:$E$8,2,FALSE),"")</f>
        <v/>
      </c>
      <c r="L41" s="10" t="n"/>
      <c r="M41" s="10">
        <f>IF(AND(J41&lt;&gt;"",K41&lt;&gt;""),ROUND((J41*K41)*Assumptions!$E$10,0),"")</f>
        <v/>
      </c>
      <c r="N41" s="10">
        <f>IF(G41&lt;&gt;"",Assumptions!$E$11,"")</f>
        <v/>
      </c>
      <c r="O41" s="10">
        <f>IF(AND(J41&lt;&gt;"",K41&lt;&gt;""),MAX(0,IF(I41&lt;&gt;"",MIN(I41,(J41*K41)-L41-M41-N41), (J41*K41)-L41-M41-N41)),"")</f>
        <v/>
      </c>
    </row>
    <row r="42">
      <c r="I42" s="10" t="n"/>
      <c r="J42" s="10" t="n"/>
      <c r="K42" s="11">
        <f>IFERROR(VLOOKUP(G42,Assumptions!$D$4:$E$8,2,FALSE),"")</f>
        <v/>
      </c>
      <c r="L42" s="10" t="n"/>
      <c r="M42" s="10">
        <f>IF(AND(J42&lt;&gt;"",K42&lt;&gt;""),ROUND((J42*K42)*Assumptions!$E$10,0),"")</f>
        <v/>
      </c>
      <c r="N42" s="10">
        <f>IF(G42&lt;&gt;"",Assumptions!$E$11,"")</f>
        <v/>
      </c>
      <c r="O42" s="10">
        <f>IF(AND(J42&lt;&gt;"",K42&lt;&gt;""),MAX(0,IF(I42&lt;&gt;"",MIN(I42,(J42*K42)-L42-M42-N42), (J42*K42)-L42-M42-N42)),"")</f>
        <v/>
      </c>
    </row>
    <row r="43">
      <c r="I43" s="10" t="n"/>
      <c r="J43" s="10" t="n"/>
      <c r="K43" s="11">
        <f>IFERROR(VLOOKUP(G43,Assumptions!$D$4:$E$8,2,FALSE),"")</f>
        <v/>
      </c>
      <c r="L43" s="10" t="n"/>
      <c r="M43" s="10">
        <f>IF(AND(J43&lt;&gt;"",K43&lt;&gt;""),ROUND((J43*K43)*Assumptions!$E$10,0),"")</f>
        <v/>
      </c>
      <c r="N43" s="10">
        <f>IF(G43&lt;&gt;"",Assumptions!$E$11,"")</f>
        <v/>
      </c>
      <c r="O43" s="10">
        <f>IF(AND(J43&lt;&gt;"",K43&lt;&gt;""),MAX(0,IF(I43&lt;&gt;"",MIN(I43,(J43*K43)-L43-M43-N43), (J43*K43)-L43-M43-N43)),"")</f>
        <v/>
      </c>
    </row>
    <row r="44">
      <c r="I44" s="10" t="n"/>
      <c r="J44" s="10" t="n"/>
      <c r="K44" s="11">
        <f>IFERROR(VLOOKUP(G44,Assumptions!$D$4:$E$8,2,FALSE),"")</f>
        <v/>
      </c>
      <c r="L44" s="10" t="n"/>
      <c r="M44" s="10">
        <f>IF(AND(J44&lt;&gt;"",K44&lt;&gt;""),ROUND((J44*K44)*Assumptions!$E$10,0),"")</f>
        <v/>
      </c>
      <c r="N44" s="10">
        <f>IF(G44&lt;&gt;"",Assumptions!$E$11,"")</f>
        <v/>
      </c>
      <c r="O44" s="10">
        <f>IF(AND(J44&lt;&gt;"",K44&lt;&gt;""),MAX(0,IF(I44&lt;&gt;"",MIN(I44,(J44*K44)-L44-M44-N44), (J44*K44)-L44-M44-N44)),"")</f>
        <v/>
      </c>
    </row>
    <row r="45">
      <c r="I45" s="10" t="n"/>
      <c r="J45" s="10" t="n"/>
      <c r="K45" s="11">
        <f>IFERROR(VLOOKUP(G45,Assumptions!$D$4:$E$8,2,FALSE),"")</f>
        <v/>
      </c>
      <c r="L45" s="10" t="n"/>
      <c r="M45" s="10">
        <f>IF(AND(J45&lt;&gt;"",K45&lt;&gt;""),ROUND((J45*K45)*Assumptions!$E$10,0),"")</f>
        <v/>
      </c>
      <c r="N45" s="10">
        <f>IF(G45&lt;&gt;"",Assumptions!$E$11,"")</f>
        <v/>
      </c>
      <c r="O45" s="10">
        <f>IF(AND(J45&lt;&gt;"",K45&lt;&gt;""),MAX(0,IF(I45&lt;&gt;"",MIN(I45,(J45*K45)-L45-M45-N45), (J45*K45)-L45-M45-N45)),"")</f>
        <v/>
      </c>
    </row>
    <row r="46">
      <c r="I46" s="10" t="n"/>
      <c r="J46" s="10" t="n"/>
      <c r="K46" s="11">
        <f>IFERROR(VLOOKUP(G46,Assumptions!$D$4:$E$8,2,FALSE),"")</f>
        <v/>
      </c>
      <c r="L46" s="10" t="n"/>
      <c r="M46" s="10">
        <f>IF(AND(J46&lt;&gt;"",K46&lt;&gt;""),ROUND((J46*K46)*Assumptions!$E$10,0),"")</f>
        <v/>
      </c>
      <c r="N46" s="10">
        <f>IF(G46&lt;&gt;"",Assumptions!$E$11,"")</f>
        <v/>
      </c>
      <c r="O46" s="10">
        <f>IF(AND(J46&lt;&gt;"",K46&lt;&gt;""),MAX(0,IF(I46&lt;&gt;"",MIN(I46,(J46*K46)-L46-M46-N46), (J46*K46)-L46-M46-N46)),"")</f>
        <v/>
      </c>
    </row>
    <row r="47">
      <c r="I47" s="10" t="n"/>
      <c r="J47" s="10" t="n"/>
      <c r="K47" s="11">
        <f>IFERROR(VLOOKUP(G47,Assumptions!$D$4:$E$8,2,FALSE),"")</f>
        <v/>
      </c>
      <c r="L47" s="10" t="n"/>
      <c r="M47" s="10">
        <f>IF(AND(J47&lt;&gt;"",K47&lt;&gt;""),ROUND((J47*K47)*Assumptions!$E$10,0),"")</f>
        <v/>
      </c>
      <c r="N47" s="10">
        <f>IF(G47&lt;&gt;"",Assumptions!$E$11,"")</f>
        <v/>
      </c>
      <c r="O47" s="10">
        <f>IF(AND(J47&lt;&gt;"",K47&lt;&gt;""),MAX(0,IF(I47&lt;&gt;"",MIN(I47,(J47*K47)-L47-M47-N47), (J47*K47)-L47-M47-N47)),"")</f>
        <v/>
      </c>
    </row>
    <row r="48">
      <c r="I48" s="10" t="n"/>
      <c r="J48" s="10" t="n"/>
      <c r="K48" s="11">
        <f>IFERROR(VLOOKUP(G48,Assumptions!$D$4:$E$8,2,FALSE),"")</f>
        <v/>
      </c>
      <c r="L48" s="10" t="n"/>
      <c r="M48" s="10">
        <f>IF(AND(J48&lt;&gt;"",K48&lt;&gt;""),ROUND((J48*K48)*Assumptions!$E$10,0),"")</f>
        <v/>
      </c>
      <c r="N48" s="10">
        <f>IF(G48&lt;&gt;"",Assumptions!$E$11,"")</f>
        <v/>
      </c>
      <c r="O48" s="10">
        <f>IF(AND(J48&lt;&gt;"",K48&lt;&gt;""),MAX(0,IF(I48&lt;&gt;"",MIN(I48,(J48*K48)-L48-M48-N48), (J48*K48)-L48-M48-N48)),"")</f>
        <v/>
      </c>
    </row>
    <row r="49">
      <c r="I49" s="10" t="n"/>
      <c r="J49" s="10" t="n"/>
      <c r="K49" s="11">
        <f>IFERROR(VLOOKUP(G49,Assumptions!$D$4:$E$8,2,FALSE),"")</f>
        <v/>
      </c>
      <c r="L49" s="10" t="n"/>
      <c r="M49" s="10">
        <f>IF(AND(J49&lt;&gt;"",K49&lt;&gt;""),ROUND((J49*K49)*Assumptions!$E$10,0),"")</f>
        <v/>
      </c>
      <c r="N49" s="10">
        <f>IF(G49&lt;&gt;"",Assumptions!$E$11,"")</f>
        <v/>
      </c>
      <c r="O49" s="10">
        <f>IF(AND(J49&lt;&gt;"",K49&lt;&gt;""),MAX(0,IF(I49&lt;&gt;"",MIN(I49,(J49*K49)-L49-M49-N49), (J49*K49)-L49-M49-N49)),"")</f>
        <v/>
      </c>
    </row>
    <row r="50">
      <c r="I50" s="10" t="n"/>
      <c r="J50" s="10" t="n"/>
      <c r="K50" s="11">
        <f>IFERROR(VLOOKUP(G50,Assumptions!$D$4:$E$8,2,FALSE),"")</f>
        <v/>
      </c>
      <c r="L50" s="10" t="n"/>
      <c r="M50" s="10">
        <f>IF(AND(J50&lt;&gt;"",K50&lt;&gt;""),ROUND((J50*K50)*Assumptions!$E$10,0),"")</f>
        <v/>
      </c>
      <c r="N50" s="10">
        <f>IF(G50&lt;&gt;"",Assumptions!$E$11,"")</f>
        <v/>
      </c>
      <c r="O50" s="10">
        <f>IF(AND(J50&lt;&gt;"",K50&lt;&gt;""),MAX(0,IF(I50&lt;&gt;"",MIN(I50,(J50*K50)-L50-M50-N50), (J50*K50)-L50-M50-N50)),"")</f>
        <v/>
      </c>
    </row>
    <row r="51">
      <c r="I51" s="10" t="n"/>
      <c r="J51" s="10" t="n"/>
      <c r="K51" s="11">
        <f>IFERROR(VLOOKUP(G51,Assumptions!$D$4:$E$8,2,FALSE),"")</f>
        <v/>
      </c>
      <c r="L51" s="10" t="n"/>
      <c r="M51" s="10">
        <f>IF(AND(J51&lt;&gt;"",K51&lt;&gt;""),ROUND((J51*K51)*Assumptions!$E$10,0),"")</f>
        <v/>
      </c>
      <c r="N51" s="10">
        <f>IF(G51&lt;&gt;"",Assumptions!$E$11,"")</f>
        <v/>
      </c>
      <c r="O51" s="10">
        <f>IF(AND(J51&lt;&gt;"",K51&lt;&gt;""),MAX(0,IF(I51&lt;&gt;"",MIN(I51,(J51*K51)-L51-M51-N51), (J51*K51)-L51-M51-N51)),"")</f>
        <v/>
      </c>
    </row>
    <row r="52">
      <c r="I52" s="10" t="n"/>
      <c r="J52" s="10" t="n"/>
      <c r="K52" s="11">
        <f>IFERROR(VLOOKUP(G52,Assumptions!$D$4:$E$8,2,FALSE),"")</f>
        <v/>
      </c>
      <c r="L52" s="10" t="n"/>
      <c r="M52" s="10">
        <f>IF(AND(J52&lt;&gt;"",K52&lt;&gt;""),ROUND((J52*K52)*Assumptions!$E$10,0),"")</f>
        <v/>
      </c>
      <c r="N52" s="10">
        <f>IF(G52&lt;&gt;"",Assumptions!$E$11,"")</f>
        <v/>
      </c>
      <c r="O52" s="10">
        <f>IF(AND(J52&lt;&gt;"",K52&lt;&gt;""),MAX(0,IF(I52&lt;&gt;"",MIN(I52,(J52*K52)-L52-M52-N52), (J52*K52)-L52-M52-N52)),"")</f>
        <v/>
      </c>
    </row>
    <row r="53">
      <c r="I53" s="10" t="n"/>
      <c r="J53" s="10" t="n"/>
      <c r="K53" s="11">
        <f>IFERROR(VLOOKUP(G53,Assumptions!$D$4:$E$8,2,FALSE),"")</f>
        <v/>
      </c>
      <c r="L53" s="10" t="n"/>
      <c r="M53" s="10">
        <f>IF(AND(J53&lt;&gt;"",K53&lt;&gt;""),ROUND((J53*K53)*Assumptions!$E$10,0),"")</f>
        <v/>
      </c>
      <c r="N53" s="10">
        <f>IF(G53&lt;&gt;"",Assumptions!$E$11,"")</f>
        <v/>
      </c>
      <c r="O53" s="10">
        <f>IF(AND(J53&lt;&gt;"",K53&lt;&gt;""),MAX(0,IF(I53&lt;&gt;"",MIN(I53,(J53*K53)-L53-M53-N53), (J53*K53)-L53-M53-N53)),"")</f>
        <v/>
      </c>
    </row>
    <row r="54">
      <c r="I54" s="10" t="n"/>
      <c r="J54" s="10" t="n"/>
      <c r="K54" s="11">
        <f>IFERROR(VLOOKUP(G54,Assumptions!$D$4:$E$8,2,FALSE),"")</f>
        <v/>
      </c>
      <c r="L54" s="10" t="n"/>
      <c r="M54" s="10">
        <f>IF(AND(J54&lt;&gt;"",K54&lt;&gt;""),ROUND((J54*K54)*Assumptions!$E$10,0),"")</f>
        <v/>
      </c>
      <c r="N54" s="10">
        <f>IF(G54&lt;&gt;"",Assumptions!$E$11,"")</f>
        <v/>
      </c>
      <c r="O54" s="10">
        <f>IF(AND(J54&lt;&gt;"",K54&lt;&gt;""),MAX(0,IF(I54&lt;&gt;"",MIN(I54,(J54*K54)-L54-M54-N54), (J54*K54)-L54-M54-N54)),"")</f>
        <v/>
      </c>
    </row>
    <row r="55">
      <c r="I55" s="10" t="n"/>
      <c r="J55" s="10" t="n"/>
      <c r="K55" s="11">
        <f>IFERROR(VLOOKUP(G55,Assumptions!$D$4:$E$8,2,FALSE),"")</f>
        <v/>
      </c>
      <c r="L55" s="10" t="n"/>
      <c r="M55" s="10">
        <f>IF(AND(J55&lt;&gt;"",K55&lt;&gt;""),ROUND((J55*K55)*Assumptions!$E$10,0),"")</f>
        <v/>
      </c>
      <c r="N55" s="10">
        <f>IF(G55&lt;&gt;"",Assumptions!$E$11,"")</f>
        <v/>
      </c>
      <c r="O55" s="10">
        <f>IF(AND(J55&lt;&gt;"",K55&lt;&gt;""),MAX(0,IF(I55&lt;&gt;"",MIN(I55,(J55*K55)-L55-M55-N55), (J55*K55)-L55-M55-N55)),"")</f>
        <v/>
      </c>
    </row>
    <row r="56">
      <c r="I56" s="10" t="n"/>
      <c r="J56" s="10" t="n"/>
      <c r="K56" s="11">
        <f>IFERROR(VLOOKUP(G56,Assumptions!$D$4:$E$8,2,FALSE),"")</f>
        <v/>
      </c>
      <c r="L56" s="10" t="n"/>
      <c r="M56" s="10">
        <f>IF(AND(J56&lt;&gt;"",K56&lt;&gt;""),ROUND((J56*K56)*Assumptions!$E$10,0),"")</f>
        <v/>
      </c>
      <c r="N56" s="10">
        <f>IF(G56&lt;&gt;"",Assumptions!$E$11,"")</f>
        <v/>
      </c>
      <c r="O56" s="10">
        <f>IF(AND(J56&lt;&gt;"",K56&lt;&gt;""),MAX(0,IF(I56&lt;&gt;"",MIN(I56,(J56*K56)-L56-M56-N56), (J56*K56)-L56-M56-N56)),"")</f>
        <v/>
      </c>
    </row>
    <row r="57">
      <c r="I57" s="10" t="n"/>
      <c r="J57" s="10" t="n"/>
      <c r="K57" s="11">
        <f>IFERROR(VLOOKUP(G57,Assumptions!$D$4:$E$8,2,FALSE),"")</f>
        <v/>
      </c>
      <c r="L57" s="10" t="n"/>
      <c r="M57" s="10">
        <f>IF(AND(J57&lt;&gt;"",K57&lt;&gt;""),ROUND((J57*K57)*Assumptions!$E$10,0),"")</f>
        <v/>
      </c>
      <c r="N57" s="10">
        <f>IF(G57&lt;&gt;"",Assumptions!$E$11,"")</f>
        <v/>
      </c>
      <c r="O57" s="10">
        <f>IF(AND(J57&lt;&gt;"",K57&lt;&gt;""),MAX(0,IF(I57&lt;&gt;"",MIN(I57,(J57*K57)-L57-M57-N57), (J57*K57)-L57-M57-N57)),"")</f>
        <v/>
      </c>
    </row>
    <row r="58">
      <c r="I58" s="10" t="n"/>
      <c r="J58" s="10" t="n"/>
      <c r="K58" s="11">
        <f>IFERROR(VLOOKUP(G58,Assumptions!$D$4:$E$8,2,FALSE),"")</f>
        <v/>
      </c>
      <c r="L58" s="10" t="n"/>
      <c r="M58" s="10">
        <f>IF(AND(J58&lt;&gt;"",K58&lt;&gt;""),ROUND((J58*K58)*Assumptions!$E$10,0),"")</f>
        <v/>
      </c>
      <c r="N58" s="10">
        <f>IF(G58&lt;&gt;"",Assumptions!$E$11,"")</f>
        <v/>
      </c>
      <c r="O58" s="10">
        <f>IF(AND(J58&lt;&gt;"",K58&lt;&gt;""),MAX(0,IF(I58&lt;&gt;"",MIN(I58,(J58*K58)-L58-M58-N58), (J58*K58)-L58-M58-N58)),"")</f>
        <v/>
      </c>
    </row>
    <row r="59">
      <c r="I59" s="10" t="n"/>
      <c r="J59" s="10" t="n"/>
      <c r="K59" s="11">
        <f>IFERROR(VLOOKUP(G59,Assumptions!$D$4:$E$8,2,FALSE),"")</f>
        <v/>
      </c>
      <c r="L59" s="10" t="n"/>
      <c r="M59" s="10">
        <f>IF(AND(J59&lt;&gt;"",K59&lt;&gt;""),ROUND((J59*K59)*Assumptions!$E$10,0),"")</f>
        <v/>
      </c>
      <c r="N59" s="10">
        <f>IF(G59&lt;&gt;"",Assumptions!$E$11,"")</f>
        <v/>
      </c>
      <c r="O59" s="10">
        <f>IF(AND(J59&lt;&gt;"",K59&lt;&gt;""),MAX(0,IF(I59&lt;&gt;"",MIN(I59,(J59*K59)-L59-M59-N59), (J59*K59)-L59-M59-N59)),"")</f>
        <v/>
      </c>
    </row>
    <row r="60">
      <c r="I60" s="10" t="n"/>
      <c r="J60" s="10" t="n"/>
      <c r="K60" s="11">
        <f>IFERROR(VLOOKUP(G60,Assumptions!$D$4:$E$8,2,FALSE),"")</f>
        <v/>
      </c>
      <c r="L60" s="10" t="n"/>
      <c r="M60" s="10">
        <f>IF(AND(J60&lt;&gt;"",K60&lt;&gt;""),ROUND((J60*K60)*Assumptions!$E$10,0),"")</f>
        <v/>
      </c>
      <c r="N60" s="10">
        <f>IF(G60&lt;&gt;"",Assumptions!$E$11,"")</f>
        <v/>
      </c>
      <c r="O60" s="10">
        <f>IF(AND(J60&lt;&gt;"",K60&lt;&gt;""),MAX(0,IF(I60&lt;&gt;"",MIN(I60,(J60*K60)-L60-M60-N60), (J60*K60)-L60-M60-N60)),"")</f>
        <v/>
      </c>
    </row>
    <row r="61">
      <c r="I61" s="10" t="n"/>
      <c r="J61" s="10" t="n"/>
      <c r="K61" s="11">
        <f>IFERROR(VLOOKUP(G61,Assumptions!$D$4:$E$8,2,FALSE),"")</f>
        <v/>
      </c>
      <c r="L61" s="10" t="n"/>
      <c r="M61" s="10">
        <f>IF(AND(J61&lt;&gt;"",K61&lt;&gt;""),ROUND((J61*K61)*Assumptions!$E$10,0),"")</f>
        <v/>
      </c>
      <c r="N61" s="10">
        <f>IF(G61&lt;&gt;"",Assumptions!$E$11,"")</f>
        <v/>
      </c>
      <c r="O61" s="10">
        <f>IF(AND(J61&lt;&gt;"",K61&lt;&gt;""),MAX(0,IF(I61&lt;&gt;"",MIN(I61,(J61*K61)-L61-M61-N61), (J61*K61)-L61-M61-N61)),"")</f>
        <v/>
      </c>
    </row>
    <row r="62">
      <c r="I62" s="10" t="n"/>
      <c r="J62" s="10" t="n"/>
      <c r="K62" s="11">
        <f>IFERROR(VLOOKUP(G62,Assumptions!$D$4:$E$8,2,FALSE),"")</f>
        <v/>
      </c>
      <c r="L62" s="10" t="n"/>
      <c r="M62" s="10">
        <f>IF(AND(J62&lt;&gt;"",K62&lt;&gt;""),ROUND((J62*K62)*Assumptions!$E$10,0),"")</f>
        <v/>
      </c>
      <c r="N62" s="10">
        <f>IF(G62&lt;&gt;"",Assumptions!$E$11,"")</f>
        <v/>
      </c>
      <c r="O62" s="10">
        <f>IF(AND(J62&lt;&gt;"",K62&lt;&gt;""),MAX(0,IF(I62&lt;&gt;"",MIN(I62,(J62*K62)-L62-M62-N62), (J62*K62)-L62-M62-N62)),"")</f>
        <v/>
      </c>
    </row>
    <row r="63">
      <c r="I63" s="10" t="n"/>
      <c r="J63" s="10" t="n"/>
      <c r="K63" s="11">
        <f>IFERROR(VLOOKUP(G63,Assumptions!$D$4:$E$8,2,FALSE),"")</f>
        <v/>
      </c>
      <c r="L63" s="10" t="n"/>
      <c r="M63" s="10">
        <f>IF(AND(J63&lt;&gt;"",K63&lt;&gt;""),ROUND((J63*K63)*Assumptions!$E$10,0),"")</f>
        <v/>
      </c>
      <c r="N63" s="10">
        <f>IF(G63&lt;&gt;"",Assumptions!$E$11,"")</f>
        <v/>
      </c>
      <c r="O63" s="10">
        <f>IF(AND(J63&lt;&gt;"",K63&lt;&gt;""),MAX(0,IF(I63&lt;&gt;"",MIN(I63,(J63*K63)-L63-M63-N63), (J63*K63)-L63-M63-N63)),"")</f>
        <v/>
      </c>
    </row>
    <row r="64">
      <c r="I64" s="10" t="n"/>
      <c r="J64" s="10" t="n"/>
      <c r="K64" s="11">
        <f>IFERROR(VLOOKUP(G64,Assumptions!$D$4:$E$8,2,FALSE),"")</f>
        <v/>
      </c>
      <c r="L64" s="10" t="n"/>
      <c r="M64" s="10">
        <f>IF(AND(J64&lt;&gt;"",K64&lt;&gt;""),ROUND((J64*K64)*Assumptions!$E$10,0),"")</f>
        <v/>
      </c>
      <c r="N64" s="10">
        <f>IF(G64&lt;&gt;"",Assumptions!$E$11,"")</f>
        <v/>
      </c>
      <c r="O64" s="10">
        <f>IF(AND(J64&lt;&gt;"",K64&lt;&gt;""),MAX(0,IF(I64&lt;&gt;"",MIN(I64,(J64*K64)-L64-M64-N64), (J64*K64)-L64-M64-N64)),"")</f>
        <v/>
      </c>
    </row>
    <row r="65">
      <c r="I65" s="10" t="n"/>
      <c r="J65" s="10" t="n"/>
      <c r="K65" s="11">
        <f>IFERROR(VLOOKUP(G65,Assumptions!$D$4:$E$8,2,FALSE),"")</f>
        <v/>
      </c>
      <c r="L65" s="10" t="n"/>
      <c r="M65" s="10">
        <f>IF(AND(J65&lt;&gt;"",K65&lt;&gt;""),ROUND((J65*K65)*Assumptions!$E$10,0),"")</f>
        <v/>
      </c>
      <c r="N65" s="10">
        <f>IF(G65&lt;&gt;"",Assumptions!$E$11,"")</f>
        <v/>
      </c>
      <c r="O65" s="10">
        <f>IF(AND(J65&lt;&gt;"",K65&lt;&gt;""),MAX(0,IF(I65&lt;&gt;"",MIN(I65,(J65*K65)-L65-M65-N65), (J65*K65)-L65-M65-N65)),"")</f>
        <v/>
      </c>
    </row>
    <row r="66">
      <c r="I66" s="10" t="n"/>
      <c r="J66" s="10" t="n"/>
      <c r="K66" s="11">
        <f>IFERROR(VLOOKUP(G66,Assumptions!$D$4:$E$8,2,FALSE),"")</f>
        <v/>
      </c>
      <c r="L66" s="10" t="n"/>
      <c r="M66" s="10">
        <f>IF(AND(J66&lt;&gt;"",K66&lt;&gt;""),ROUND((J66*K66)*Assumptions!$E$10,0),"")</f>
        <v/>
      </c>
      <c r="N66" s="10">
        <f>IF(G66&lt;&gt;"",Assumptions!$E$11,"")</f>
        <v/>
      </c>
      <c r="O66" s="10">
        <f>IF(AND(J66&lt;&gt;"",K66&lt;&gt;""),MAX(0,IF(I66&lt;&gt;"",MIN(I66,(J66*K66)-L66-M66-N66), (J66*K66)-L66-M66-N66)),"")</f>
        <v/>
      </c>
    </row>
    <row r="67">
      <c r="I67" s="10" t="n"/>
      <c r="J67" s="10" t="n"/>
      <c r="K67" s="11">
        <f>IFERROR(VLOOKUP(G67,Assumptions!$D$4:$E$8,2,FALSE),"")</f>
        <v/>
      </c>
      <c r="L67" s="10" t="n"/>
      <c r="M67" s="10">
        <f>IF(AND(J67&lt;&gt;"",K67&lt;&gt;""),ROUND((J67*K67)*Assumptions!$E$10,0),"")</f>
        <v/>
      </c>
      <c r="N67" s="10">
        <f>IF(G67&lt;&gt;"",Assumptions!$E$11,"")</f>
        <v/>
      </c>
      <c r="O67" s="10">
        <f>IF(AND(J67&lt;&gt;"",K67&lt;&gt;""),MAX(0,IF(I67&lt;&gt;"",MIN(I67,(J67*K67)-L67-M67-N67), (J67*K67)-L67-M67-N67)),"")</f>
        <v/>
      </c>
    </row>
    <row r="68">
      <c r="I68" s="10" t="n"/>
      <c r="J68" s="10" t="n"/>
      <c r="K68" s="11">
        <f>IFERROR(VLOOKUP(G68,Assumptions!$D$4:$E$8,2,FALSE),"")</f>
        <v/>
      </c>
      <c r="L68" s="10" t="n"/>
      <c r="M68" s="10">
        <f>IF(AND(J68&lt;&gt;"",K68&lt;&gt;""),ROUND((J68*K68)*Assumptions!$E$10,0),"")</f>
        <v/>
      </c>
      <c r="N68" s="10">
        <f>IF(G68&lt;&gt;"",Assumptions!$E$11,"")</f>
        <v/>
      </c>
      <c r="O68" s="10">
        <f>IF(AND(J68&lt;&gt;"",K68&lt;&gt;""),MAX(0,IF(I68&lt;&gt;"",MIN(I68,(J68*K68)-L68-M68-N68), (J68*K68)-L68-M68-N68)),"")</f>
        <v/>
      </c>
    </row>
    <row r="69">
      <c r="I69" s="10" t="n"/>
      <c r="J69" s="10" t="n"/>
      <c r="K69" s="11">
        <f>IFERROR(VLOOKUP(G69,Assumptions!$D$4:$E$8,2,FALSE),"")</f>
        <v/>
      </c>
      <c r="L69" s="10" t="n"/>
      <c r="M69" s="10">
        <f>IF(AND(J69&lt;&gt;"",K69&lt;&gt;""),ROUND((J69*K69)*Assumptions!$E$10,0),"")</f>
        <v/>
      </c>
      <c r="N69" s="10">
        <f>IF(G69&lt;&gt;"",Assumptions!$E$11,"")</f>
        <v/>
      </c>
      <c r="O69" s="10">
        <f>IF(AND(J69&lt;&gt;"",K69&lt;&gt;""),MAX(0,IF(I69&lt;&gt;"",MIN(I69,(J69*K69)-L69-M69-N69), (J69*K69)-L69-M69-N69)),"")</f>
        <v/>
      </c>
    </row>
    <row r="70">
      <c r="I70" s="10" t="n"/>
      <c r="J70" s="10" t="n"/>
      <c r="K70" s="11">
        <f>IFERROR(VLOOKUP(G70,Assumptions!$D$4:$E$8,2,FALSE),"")</f>
        <v/>
      </c>
      <c r="L70" s="10" t="n"/>
      <c r="M70" s="10">
        <f>IF(AND(J70&lt;&gt;"",K70&lt;&gt;""),ROUND((J70*K70)*Assumptions!$E$10,0),"")</f>
        <v/>
      </c>
      <c r="N70" s="10">
        <f>IF(G70&lt;&gt;"",Assumptions!$E$11,"")</f>
        <v/>
      </c>
      <c r="O70" s="10">
        <f>IF(AND(J70&lt;&gt;"",K70&lt;&gt;""),MAX(0,IF(I70&lt;&gt;"",MIN(I70,(J70*K70)-L70-M70-N70), (J70*K70)-L70-M70-N70)),"")</f>
        <v/>
      </c>
    </row>
    <row r="71">
      <c r="I71" s="10" t="n"/>
      <c r="J71" s="10" t="n"/>
      <c r="K71" s="11">
        <f>IFERROR(VLOOKUP(G71,Assumptions!$D$4:$E$8,2,FALSE),"")</f>
        <v/>
      </c>
      <c r="L71" s="10" t="n"/>
      <c r="M71" s="10">
        <f>IF(AND(J71&lt;&gt;"",K71&lt;&gt;""),ROUND((J71*K71)*Assumptions!$E$10,0),"")</f>
        <v/>
      </c>
      <c r="N71" s="10">
        <f>IF(G71&lt;&gt;"",Assumptions!$E$11,"")</f>
        <v/>
      </c>
      <c r="O71" s="10">
        <f>IF(AND(J71&lt;&gt;"",K71&lt;&gt;""),MAX(0,IF(I71&lt;&gt;"",MIN(I71,(J71*K71)-L71-M71-N71), (J71*K71)-L71-M71-N71)),"")</f>
        <v/>
      </c>
    </row>
    <row r="72">
      <c r="I72" s="10" t="n"/>
      <c r="J72" s="10" t="n"/>
      <c r="K72" s="11">
        <f>IFERROR(VLOOKUP(G72,Assumptions!$D$4:$E$8,2,FALSE),"")</f>
        <v/>
      </c>
      <c r="L72" s="10" t="n"/>
      <c r="M72" s="10">
        <f>IF(AND(J72&lt;&gt;"",K72&lt;&gt;""),ROUND((J72*K72)*Assumptions!$E$10,0),"")</f>
        <v/>
      </c>
      <c r="N72" s="10">
        <f>IF(G72&lt;&gt;"",Assumptions!$E$11,"")</f>
        <v/>
      </c>
      <c r="O72" s="10">
        <f>IF(AND(J72&lt;&gt;"",K72&lt;&gt;""),MAX(0,IF(I72&lt;&gt;"",MIN(I72,(J72*K72)-L72-M72-N72), (J72*K72)-L72-M72-N72)),"")</f>
        <v/>
      </c>
    </row>
    <row r="73">
      <c r="I73" s="10" t="n"/>
      <c r="J73" s="10" t="n"/>
      <c r="K73" s="11">
        <f>IFERROR(VLOOKUP(G73,Assumptions!$D$4:$E$8,2,FALSE),"")</f>
        <v/>
      </c>
      <c r="L73" s="10" t="n"/>
      <c r="M73" s="10">
        <f>IF(AND(J73&lt;&gt;"",K73&lt;&gt;""),ROUND((J73*K73)*Assumptions!$E$10,0),"")</f>
        <v/>
      </c>
      <c r="N73" s="10">
        <f>IF(G73&lt;&gt;"",Assumptions!$E$11,"")</f>
        <v/>
      </c>
      <c r="O73" s="10">
        <f>IF(AND(J73&lt;&gt;"",K73&lt;&gt;""),MAX(0,IF(I73&lt;&gt;"",MIN(I73,(J73*K73)-L73-M73-N73), (J73*K73)-L73-M73-N73)),"")</f>
        <v/>
      </c>
    </row>
    <row r="74">
      <c r="I74" s="10" t="n"/>
      <c r="J74" s="10" t="n"/>
      <c r="K74" s="11">
        <f>IFERROR(VLOOKUP(G74,Assumptions!$D$4:$E$8,2,FALSE),"")</f>
        <v/>
      </c>
      <c r="L74" s="10" t="n"/>
      <c r="M74" s="10">
        <f>IF(AND(J74&lt;&gt;"",K74&lt;&gt;""),ROUND((J74*K74)*Assumptions!$E$10,0),"")</f>
        <v/>
      </c>
      <c r="N74" s="10">
        <f>IF(G74&lt;&gt;"",Assumptions!$E$11,"")</f>
        <v/>
      </c>
      <c r="O74" s="10">
        <f>IF(AND(J74&lt;&gt;"",K74&lt;&gt;""),MAX(0,IF(I74&lt;&gt;"",MIN(I74,(J74*K74)-L74-M74-N74), (J74*K74)-L74-M74-N74)),"")</f>
        <v/>
      </c>
    </row>
    <row r="75">
      <c r="I75" s="10" t="n"/>
      <c r="J75" s="10" t="n"/>
      <c r="K75" s="11">
        <f>IFERROR(VLOOKUP(G75,Assumptions!$D$4:$E$8,2,FALSE),"")</f>
        <v/>
      </c>
      <c r="L75" s="10" t="n"/>
      <c r="M75" s="10">
        <f>IF(AND(J75&lt;&gt;"",K75&lt;&gt;""),ROUND((J75*K75)*Assumptions!$E$10,0),"")</f>
        <v/>
      </c>
      <c r="N75" s="10">
        <f>IF(G75&lt;&gt;"",Assumptions!$E$11,"")</f>
        <v/>
      </c>
      <c r="O75" s="10">
        <f>IF(AND(J75&lt;&gt;"",K75&lt;&gt;""),MAX(0,IF(I75&lt;&gt;"",MIN(I75,(J75*K75)-L75-M75-N75), (J75*K75)-L75-M75-N75)),"")</f>
        <v/>
      </c>
    </row>
    <row r="76">
      <c r="I76" s="10" t="n"/>
      <c r="J76" s="10" t="n"/>
      <c r="K76" s="11">
        <f>IFERROR(VLOOKUP(G76,Assumptions!$D$4:$E$8,2,FALSE),"")</f>
        <v/>
      </c>
      <c r="L76" s="10" t="n"/>
      <c r="M76" s="10">
        <f>IF(AND(J76&lt;&gt;"",K76&lt;&gt;""),ROUND((J76*K76)*Assumptions!$E$10,0),"")</f>
        <v/>
      </c>
      <c r="N76" s="10">
        <f>IF(G76&lt;&gt;"",Assumptions!$E$11,"")</f>
        <v/>
      </c>
      <c r="O76" s="10">
        <f>IF(AND(J76&lt;&gt;"",K76&lt;&gt;""),MAX(0,IF(I76&lt;&gt;"",MIN(I76,(J76*K76)-L76-M76-N76), (J76*K76)-L76-M76-N76)),"")</f>
        <v/>
      </c>
    </row>
    <row r="77">
      <c r="I77" s="10" t="n"/>
      <c r="J77" s="10" t="n"/>
      <c r="K77" s="11">
        <f>IFERROR(VLOOKUP(G77,Assumptions!$D$4:$E$8,2,FALSE),"")</f>
        <v/>
      </c>
      <c r="L77" s="10" t="n"/>
      <c r="M77" s="10">
        <f>IF(AND(J77&lt;&gt;"",K77&lt;&gt;""),ROUND((J77*K77)*Assumptions!$E$10,0),"")</f>
        <v/>
      </c>
      <c r="N77" s="10">
        <f>IF(G77&lt;&gt;"",Assumptions!$E$11,"")</f>
        <v/>
      </c>
      <c r="O77" s="10">
        <f>IF(AND(J77&lt;&gt;"",K77&lt;&gt;""),MAX(0,IF(I77&lt;&gt;"",MIN(I77,(J77*K77)-L77-M77-N77), (J77*K77)-L77-M77-N77)),"")</f>
        <v/>
      </c>
    </row>
    <row r="78">
      <c r="I78" s="10" t="n"/>
      <c r="J78" s="10" t="n"/>
      <c r="K78" s="11">
        <f>IFERROR(VLOOKUP(G78,Assumptions!$D$4:$E$8,2,FALSE),"")</f>
        <v/>
      </c>
      <c r="L78" s="10" t="n"/>
      <c r="M78" s="10">
        <f>IF(AND(J78&lt;&gt;"",K78&lt;&gt;""),ROUND((J78*K78)*Assumptions!$E$10,0),"")</f>
        <v/>
      </c>
      <c r="N78" s="10">
        <f>IF(G78&lt;&gt;"",Assumptions!$E$11,"")</f>
        <v/>
      </c>
      <c r="O78" s="10">
        <f>IF(AND(J78&lt;&gt;"",K78&lt;&gt;""),MAX(0,IF(I78&lt;&gt;"",MIN(I78,(J78*K78)-L78-M78-N78), (J78*K78)-L78-M78-N78)),"")</f>
        <v/>
      </c>
    </row>
    <row r="79">
      <c r="I79" s="10" t="n"/>
      <c r="J79" s="10" t="n"/>
      <c r="K79" s="11">
        <f>IFERROR(VLOOKUP(G79,Assumptions!$D$4:$E$8,2,FALSE),"")</f>
        <v/>
      </c>
      <c r="L79" s="10" t="n"/>
      <c r="M79" s="10">
        <f>IF(AND(J79&lt;&gt;"",K79&lt;&gt;""),ROUND((J79*K79)*Assumptions!$E$10,0),"")</f>
        <v/>
      </c>
      <c r="N79" s="10">
        <f>IF(G79&lt;&gt;"",Assumptions!$E$11,"")</f>
        <v/>
      </c>
      <c r="O79" s="10">
        <f>IF(AND(J79&lt;&gt;"",K79&lt;&gt;""),MAX(0,IF(I79&lt;&gt;"",MIN(I79,(J79*K79)-L79-M79-N79), (J79*K79)-L79-M79-N79)),"")</f>
        <v/>
      </c>
    </row>
    <row r="80">
      <c r="I80" s="10" t="n"/>
      <c r="J80" s="10" t="n"/>
      <c r="K80" s="11">
        <f>IFERROR(VLOOKUP(G80,Assumptions!$D$4:$E$8,2,FALSE),"")</f>
        <v/>
      </c>
      <c r="L80" s="10" t="n"/>
      <c r="M80" s="10">
        <f>IF(AND(J80&lt;&gt;"",K80&lt;&gt;""),ROUND((J80*K80)*Assumptions!$E$10,0),"")</f>
        <v/>
      </c>
      <c r="N80" s="10">
        <f>IF(G80&lt;&gt;"",Assumptions!$E$11,"")</f>
        <v/>
      </c>
      <c r="O80" s="10">
        <f>IF(AND(J80&lt;&gt;"",K80&lt;&gt;""),MAX(0,IF(I80&lt;&gt;"",MIN(I80,(J80*K80)-L80-M80-N80), (J80*K80)-L80-M80-N80)),"")</f>
        <v/>
      </c>
    </row>
    <row r="81">
      <c r="I81" s="10" t="n"/>
      <c r="J81" s="10" t="n"/>
      <c r="K81" s="11">
        <f>IFERROR(VLOOKUP(G81,Assumptions!$D$4:$E$8,2,FALSE),"")</f>
        <v/>
      </c>
      <c r="L81" s="10" t="n"/>
      <c r="M81" s="10">
        <f>IF(AND(J81&lt;&gt;"",K81&lt;&gt;""),ROUND((J81*K81)*Assumptions!$E$10,0),"")</f>
        <v/>
      </c>
      <c r="N81" s="10">
        <f>IF(G81&lt;&gt;"",Assumptions!$E$11,"")</f>
        <v/>
      </c>
      <c r="O81" s="10">
        <f>IF(AND(J81&lt;&gt;"",K81&lt;&gt;""),MAX(0,IF(I81&lt;&gt;"",MIN(I81,(J81*K81)-L81-M81-N81), (J81*K81)-L81-M81-N81)),"")</f>
        <v/>
      </c>
    </row>
    <row r="82">
      <c r="I82" s="10" t="n"/>
      <c r="J82" s="10" t="n"/>
      <c r="K82" s="11">
        <f>IFERROR(VLOOKUP(G82,Assumptions!$D$4:$E$8,2,FALSE),"")</f>
        <v/>
      </c>
      <c r="L82" s="10" t="n"/>
      <c r="M82" s="10">
        <f>IF(AND(J82&lt;&gt;"",K82&lt;&gt;""),ROUND((J82*K82)*Assumptions!$E$10,0),"")</f>
        <v/>
      </c>
      <c r="N82" s="10">
        <f>IF(G82&lt;&gt;"",Assumptions!$E$11,"")</f>
        <v/>
      </c>
      <c r="O82" s="10">
        <f>IF(AND(J82&lt;&gt;"",K82&lt;&gt;""),MAX(0,IF(I82&lt;&gt;"",MIN(I82,(J82*K82)-L82-M82-N82), (J82*K82)-L82-M82-N82)),"")</f>
        <v/>
      </c>
    </row>
    <row r="83">
      <c r="I83" s="10" t="n"/>
      <c r="J83" s="10" t="n"/>
      <c r="K83" s="11">
        <f>IFERROR(VLOOKUP(G83,Assumptions!$D$4:$E$8,2,FALSE),"")</f>
        <v/>
      </c>
      <c r="L83" s="10" t="n"/>
      <c r="M83" s="10">
        <f>IF(AND(J83&lt;&gt;"",K83&lt;&gt;""),ROUND((J83*K83)*Assumptions!$E$10,0),"")</f>
        <v/>
      </c>
      <c r="N83" s="10">
        <f>IF(G83&lt;&gt;"",Assumptions!$E$11,"")</f>
        <v/>
      </c>
      <c r="O83" s="10">
        <f>IF(AND(J83&lt;&gt;"",K83&lt;&gt;""),MAX(0,IF(I83&lt;&gt;"",MIN(I83,(J83*K83)-L83-M83-N83), (J83*K83)-L83-M83-N83)),"")</f>
        <v/>
      </c>
    </row>
    <row r="84">
      <c r="I84" s="10" t="n"/>
      <c r="J84" s="10" t="n"/>
      <c r="K84" s="11">
        <f>IFERROR(VLOOKUP(G84,Assumptions!$D$4:$E$8,2,FALSE),"")</f>
        <v/>
      </c>
      <c r="L84" s="10" t="n"/>
      <c r="M84" s="10">
        <f>IF(AND(J84&lt;&gt;"",K84&lt;&gt;""),ROUND((J84*K84)*Assumptions!$E$10,0),"")</f>
        <v/>
      </c>
      <c r="N84" s="10">
        <f>IF(G84&lt;&gt;"",Assumptions!$E$11,"")</f>
        <v/>
      </c>
      <c r="O84" s="10">
        <f>IF(AND(J84&lt;&gt;"",K84&lt;&gt;""),MAX(0,IF(I84&lt;&gt;"",MIN(I84,(J84*K84)-L84-M84-N84), (J84*K84)-L84-M84-N84)),"")</f>
        <v/>
      </c>
    </row>
    <row r="85">
      <c r="I85" s="10" t="n"/>
      <c r="J85" s="10" t="n"/>
      <c r="K85" s="11">
        <f>IFERROR(VLOOKUP(G85,Assumptions!$D$4:$E$8,2,FALSE),"")</f>
        <v/>
      </c>
      <c r="L85" s="10" t="n"/>
      <c r="M85" s="10">
        <f>IF(AND(J85&lt;&gt;"",K85&lt;&gt;""),ROUND((J85*K85)*Assumptions!$E$10,0),"")</f>
        <v/>
      </c>
      <c r="N85" s="10">
        <f>IF(G85&lt;&gt;"",Assumptions!$E$11,"")</f>
        <v/>
      </c>
      <c r="O85" s="10">
        <f>IF(AND(J85&lt;&gt;"",K85&lt;&gt;""),MAX(0,IF(I85&lt;&gt;"",MIN(I85,(J85*K85)-L85-M85-N85), (J85*K85)-L85-M85-N85)),"")</f>
        <v/>
      </c>
    </row>
    <row r="86">
      <c r="I86" s="10" t="n"/>
      <c r="J86" s="10" t="n"/>
      <c r="K86" s="11">
        <f>IFERROR(VLOOKUP(G86,Assumptions!$D$4:$E$8,2,FALSE),"")</f>
        <v/>
      </c>
      <c r="L86" s="10" t="n"/>
      <c r="M86" s="10">
        <f>IF(AND(J86&lt;&gt;"",K86&lt;&gt;""),ROUND((J86*K86)*Assumptions!$E$10,0),"")</f>
        <v/>
      </c>
      <c r="N86" s="10">
        <f>IF(G86&lt;&gt;"",Assumptions!$E$11,"")</f>
        <v/>
      </c>
      <c r="O86" s="10">
        <f>IF(AND(J86&lt;&gt;"",K86&lt;&gt;""),MAX(0,IF(I86&lt;&gt;"",MIN(I86,(J86*K86)-L86-M86-N86), (J86*K86)-L86-M86-N86)),"")</f>
        <v/>
      </c>
    </row>
    <row r="87">
      <c r="I87" s="10" t="n"/>
      <c r="J87" s="10" t="n"/>
      <c r="K87" s="11">
        <f>IFERROR(VLOOKUP(G87,Assumptions!$D$4:$E$8,2,FALSE),"")</f>
        <v/>
      </c>
      <c r="L87" s="10" t="n"/>
      <c r="M87" s="10">
        <f>IF(AND(J87&lt;&gt;"",K87&lt;&gt;""),ROUND((J87*K87)*Assumptions!$E$10,0),"")</f>
        <v/>
      </c>
      <c r="N87" s="10">
        <f>IF(G87&lt;&gt;"",Assumptions!$E$11,"")</f>
        <v/>
      </c>
      <c r="O87" s="10">
        <f>IF(AND(J87&lt;&gt;"",K87&lt;&gt;""),MAX(0,IF(I87&lt;&gt;"",MIN(I87,(J87*K87)-L87-M87-N87), (J87*K87)-L87-M87-N87)),"")</f>
        <v/>
      </c>
    </row>
    <row r="88">
      <c r="I88" s="10" t="n"/>
      <c r="J88" s="10" t="n"/>
      <c r="K88" s="11">
        <f>IFERROR(VLOOKUP(G88,Assumptions!$D$4:$E$8,2,FALSE),"")</f>
        <v/>
      </c>
      <c r="L88" s="10" t="n"/>
      <c r="M88" s="10">
        <f>IF(AND(J88&lt;&gt;"",K88&lt;&gt;""),ROUND((J88*K88)*Assumptions!$E$10,0),"")</f>
        <v/>
      </c>
      <c r="N88" s="10">
        <f>IF(G88&lt;&gt;"",Assumptions!$E$11,"")</f>
        <v/>
      </c>
      <c r="O88" s="10">
        <f>IF(AND(J88&lt;&gt;"",K88&lt;&gt;""),MAX(0,IF(I88&lt;&gt;"",MIN(I88,(J88*K88)-L88-M88-N88), (J88*K88)-L88-M88-N88)),"")</f>
        <v/>
      </c>
    </row>
    <row r="89">
      <c r="I89" s="10" t="n"/>
      <c r="J89" s="10" t="n"/>
      <c r="K89" s="11">
        <f>IFERROR(VLOOKUP(G89,Assumptions!$D$4:$E$8,2,FALSE),"")</f>
        <v/>
      </c>
      <c r="L89" s="10" t="n"/>
      <c r="M89" s="10">
        <f>IF(AND(J89&lt;&gt;"",K89&lt;&gt;""),ROUND((J89*K89)*Assumptions!$E$10,0),"")</f>
        <v/>
      </c>
      <c r="N89" s="10">
        <f>IF(G89&lt;&gt;"",Assumptions!$E$11,"")</f>
        <v/>
      </c>
      <c r="O89" s="10">
        <f>IF(AND(J89&lt;&gt;"",K89&lt;&gt;""),MAX(0,IF(I89&lt;&gt;"",MIN(I89,(J89*K89)-L89-M89-N89), (J89*K89)-L89-M89-N89)),"")</f>
        <v/>
      </c>
    </row>
    <row r="90">
      <c r="I90" s="10" t="n"/>
      <c r="J90" s="10" t="n"/>
      <c r="K90" s="11">
        <f>IFERROR(VLOOKUP(G90,Assumptions!$D$4:$E$8,2,FALSE),"")</f>
        <v/>
      </c>
      <c r="L90" s="10" t="n"/>
      <c r="M90" s="10">
        <f>IF(AND(J90&lt;&gt;"",K90&lt;&gt;""),ROUND((J90*K90)*Assumptions!$E$10,0),"")</f>
        <v/>
      </c>
      <c r="N90" s="10">
        <f>IF(G90&lt;&gt;"",Assumptions!$E$11,"")</f>
        <v/>
      </c>
      <c r="O90" s="10">
        <f>IF(AND(J90&lt;&gt;"",K90&lt;&gt;""),MAX(0,IF(I90&lt;&gt;"",MIN(I90,(J90*K90)-L90-M90-N90), (J90*K90)-L90-M90-N90)),"")</f>
        <v/>
      </c>
    </row>
    <row r="91">
      <c r="I91" s="10" t="n"/>
      <c r="J91" s="10" t="n"/>
      <c r="K91" s="11">
        <f>IFERROR(VLOOKUP(G91,Assumptions!$D$4:$E$8,2,FALSE),"")</f>
        <v/>
      </c>
      <c r="L91" s="10" t="n"/>
      <c r="M91" s="10">
        <f>IF(AND(J91&lt;&gt;"",K91&lt;&gt;""),ROUND((J91*K91)*Assumptions!$E$10,0),"")</f>
        <v/>
      </c>
      <c r="N91" s="10">
        <f>IF(G91&lt;&gt;"",Assumptions!$E$11,"")</f>
        <v/>
      </c>
      <c r="O91" s="10">
        <f>IF(AND(J91&lt;&gt;"",K91&lt;&gt;""),MAX(0,IF(I91&lt;&gt;"",MIN(I91,(J91*K91)-L91-M91-N91), (J91*K91)-L91-M91-N91)),"")</f>
        <v/>
      </c>
    </row>
    <row r="92">
      <c r="I92" s="10" t="n"/>
      <c r="J92" s="10" t="n"/>
      <c r="K92" s="11">
        <f>IFERROR(VLOOKUP(G92,Assumptions!$D$4:$E$8,2,FALSE),"")</f>
        <v/>
      </c>
      <c r="L92" s="10" t="n"/>
      <c r="M92" s="10">
        <f>IF(AND(J92&lt;&gt;"",K92&lt;&gt;""),ROUND((J92*K92)*Assumptions!$E$10,0),"")</f>
        <v/>
      </c>
      <c r="N92" s="10">
        <f>IF(G92&lt;&gt;"",Assumptions!$E$11,"")</f>
        <v/>
      </c>
      <c r="O92" s="10">
        <f>IF(AND(J92&lt;&gt;"",K92&lt;&gt;""),MAX(0,IF(I92&lt;&gt;"",MIN(I92,(J92*K92)-L92-M92-N92), (J92*K92)-L92-M92-N92)),"")</f>
        <v/>
      </c>
    </row>
    <row r="93">
      <c r="I93" s="10" t="n"/>
      <c r="J93" s="10" t="n"/>
      <c r="K93" s="11">
        <f>IFERROR(VLOOKUP(G93,Assumptions!$D$4:$E$8,2,FALSE),"")</f>
        <v/>
      </c>
      <c r="L93" s="10" t="n"/>
      <c r="M93" s="10">
        <f>IF(AND(J93&lt;&gt;"",K93&lt;&gt;""),ROUND((J93*K93)*Assumptions!$E$10,0),"")</f>
        <v/>
      </c>
      <c r="N93" s="10">
        <f>IF(G93&lt;&gt;"",Assumptions!$E$11,"")</f>
        <v/>
      </c>
      <c r="O93" s="10">
        <f>IF(AND(J93&lt;&gt;"",K93&lt;&gt;""),MAX(0,IF(I93&lt;&gt;"",MIN(I93,(J93*K93)-L93-M93-N93), (J93*K93)-L93-M93-N93)),"")</f>
        <v/>
      </c>
    </row>
    <row r="94">
      <c r="I94" s="10" t="n"/>
      <c r="J94" s="10" t="n"/>
      <c r="K94" s="11">
        <f>IFERROR(VLOOKUP(G94,Assumptions!$D$4:$E$8,2,FALSE),"")</f>
        <v/>
      </c>
      <c r="L94" s="10" t="n"/>
      <c r="M94" s="10">
        <f>IF(AND(J94&lt;&gt;"",K94&lt;&gt;""),ROUND((J94*K94)*Assumptions!$E$10,0),"")</f>
        <v/>
      </c>
      <c r="N94" s="10">
        <f>IF(G94&lt;&gt;"",Assumptions!$E$11,"")</f>
        <v/>
      </c>
      <c r="O94" s="10">
        <f>IF(AND(J94&lt;&gt;"",K94&lt;&gt;""),MAX(0,IF(I94&lt;&gt;"",MIN(I94,(J94*K94)-L94-M94-N94), (J94*K94)-L94-M94-N94)),"")</f>
        <v/>
      </c>
    </row>
    <row r="95">
      <c r="I95" s="10" t="n"/>
      <c r="J95" s="10" t="n"/>
      <c r="K95" s="11">
        <f>IFERROR(VLOOKUP(G95,Assumptions!$D$4:$E$8,2,FALSE),"")</f>
        <v/>
      </c>
      <c r="L95" s="10" t="n"/>
      <c r="M95" s="10">
        <f>IF(AND(J95&lt;&gt;"",K95&lt;&gt;""),ROUND((J95*K95)*Assumptions!$E$10,0),"")</f>
        <v/>
      </c>
      <c r="N95" s="10">
        <f>IF(G95&lt;&gt;"",Assumptions!$E$11,"")</f>
        <v/>
      </c>
      <c r="O95" s="10">
        <f>IF(AND(J95&lt;&gt;"",K95&lt;&gt;""),MAX(0,IF(I95&lt;&gt;"",MIN(I95,(J95*K95)-L95-M95-N95), (J95*K95)-L95-M95-N95)),"")</f>
        <v/>
      </c>
    </row>
    <row r="96">
      <c r="I96" s="10" t="n"/>
      <c r="J96" s="10" t="n"/>
      <c r="K96" s="11">
        <f>IFERROR(VLOOKUP(G96,Assumptions!$D$4:$E$8,2,FALSE),"")</f>
        <v/>
      </c>
      <c r="L96" s="10" t="n"/>
      <c r="M96" s="10">
        <f>IF(AND(J96&lt;&gt;"",K96&lt;&gt;""),ROUND((J96*K96)*Assumptions!$E$10,0),"")</f>
        <v/>
      </c>
      <c r="N96" s="10">
        <f>IF(G96&lt;&gt;"",Assumptions!$E$11,"")</f>
        <v/>
      </c>
      <c r="O96" s="10">
        <f>IF(AND(J96&lt;&gt;"",K96&lt;&gt;""),MAX(0,IF(I96&lt;&gt;"",MIN(I96,(J96*K96)-L96-M96-N96), (J96*K96)-L96-M96-N96)),"")</f>
        <v/>
      </c>
    </row>
    <row r="97">
      <c r="I97" s="10" t="n"/>
      <c r="J97" s="10" t="n"/>
      <c r="K97" s="11">
        <f>IFERROR(VLOOKUP(G97,Assumptions!$D$4:$E$8,2,FALSE),"")</f>
        <v/>
      </c>
      <c r="L97" s="10" t="n"/>
      <c r="M97" s="10">
        <f>IF(AND(J97&lt;&gt;"",K97&lt;&gt;""),ROUND((J97*K97)*Assumptions!$E$10,0),"")</f>
        <v/>
      </c>
      <c r="N97" s="10">
        <f>IF(G97&lt;&gt;"",Assumptions!$E$11,"")</f>
        <v/>
      </c>
      <c r="O97" s="10">
        <f>IF(AND(J97&lt;&gt;"",K97&lt;&gt;""),MAX(0,IF(I97&lt;&gt;"",MIN(I97,(J97*K97)-L97-M97-N97), (J97*K97)-L97-M97-N97)),"")</f>
        <v/>
      </c>
    </row>
    <row r="98">
      <c r="I98" s="10" t="n"/>
      <c r="J98" s="10" t="n"/>
      <c r="K98" s="11">
        <f>IFERROR(VLOOKUP(G98,Assumptions!$D$4:$E$8,2,FALSE),"")</f>
        <v/>
      </c>
      <c r="L98" s="10" t="n"/>
      <c r="M98" s="10">
        <f>IF(AND(J98&lt;&gt;"",K98&lt;&gt;""),ROUND((J98*K98)*Assumptions!$E$10,0),"")</f>
        <v/>
      </c>
      <c r="N98" s="10">
        <f>IF(G98&lt;&gt;"",Assumptions!$E$11,"")</f>
        <v/>
      </c>
      <c r="O98" s="10">
        <f>IF(AND(J98&lt;&gt;"",K98&lt;&gt;""),MAX(0,IF(I98&lt;&gt;"",MIN(I98,(J98*K98)-L98-M98-N98), (J98*K98)-L98-M98-N98)),"")</f>
        <v/>
      </c>
    </row>
    <row r="99">
      <c r="I99" s="10" t="n"/>
      <c r="J99" s="10" t="n"/>
      <c r="K99" s="11">
        <f>IFERROR(VLOOKUP(G99,Assumptions!$D$4:$E$8,2,FALSE),"")</f>
        <v/>
      </c>
      <c r="L99" s="10" t="n"/>
      <c r="M99" s="10">
        <f>IF(AND(J99&lt;&gt;"",K99&lt;&gt;""),ROUND((J99*K99)*Assumptions!$E$10,0),"")</f>
        <v/>
      </c>
      <c r="N99" s="10">
        <f>IF(G99&lt;&gt;"",Assumptions!$E$11,"")</f>
        <v/>
      </c>
      <c r="O99" s="10">
        <f>IF(AND(J99&lt;&gt;"",K99&lt;&gt;""),MAX(0,IF(I99&lt;&gt;"",MIN(I99,(J99*K99)-L99-M99-N99), (J99*K99)-L99-M99-N99)),"")</f>
        <v/>
      </c>
    </row>
    <row r="100">
      <c r="I100" s="10" t="n"/>
      <c r="J100" s="10" t="n"/>
      <c r="K100" s="11">
        <f>IFERROR(VLOOKUP(G100,Assumptions!$D$4:$E$8,2,FALSE),"")</f>
        <v/>
      </c>
      <c r="L100" s="10" t="n"/>
      <c r="M100" s="10">
        <f>IF(AND(J100&lt;&gt;"",K100&lt;&gt;""),ROUND((J100*K100)*Assumptions!$E$10,0),"")</f>
        <v/>
      </c>
      <c r="N100" s="10">
        <f>IF(G100&lt;&gt;"",Assumptions!$E$11,"")</f>
        <v/>
      </c>
      <c r="O100" s="10">
        <f>IF(AND(J100&lt;&gt;"",K100&lt;&gt;""),MAX(0,IF(I100&lt;&gt;"",MIN(I100,(J100*K100)-L100-M100-N100), (J100*K100)-L100-M100-N100)),"")</f>
        <v/>
      </c>
    </row>
    <row r="101">
      <c r="I101" s="10" t="n"/>
      <c r="J101" s="10" t="n"/>
      <c r="K101" s="11">
        <f>IFERROR(VLOOKUP(G101,Assumptions!$D$4:$E$8,2,FALSE),"")</f>
        <v/>
      </c>
      <c r="L101" s="10" t="n"/>
      <c r="M101" s="10">
        <f>IF(AND(J101&lt;&gt;"",K101&lt;&gt;""),ROUND((J101*K101)*Assumptions!$E$10,0),"")</f>
        <v/>
      </c>
      <c r="N101" s="10">
        <f>IF(G101&lt;&gt;"",Assumptions!$E$11,"")</f>
        <v/>
      </c>
      <c r="O101" s="10">
        <f>IF(AND(J101&lt;&gt;"",K101&lt;&gt;""),MAX(0,IF(I101&lt;&gt;"",MIN(I101,(J101*K101)-L101-M101-N101), (J101*K101)-L101-M101-N101)),"")</f>
        <v/>
      </c>
    </row>
    <row r="102">
      <c r="I102" s="10" t="n"/>
      <c r="J102" s="10" t="n"/>
      <c r="K102" s="11">
        <f>IFERROR(VLOOKUP(G102,Assumptions!$D$4:$E$8,2,FALSE),"")</f>
        <v/>
      </c>
      <c r="L102" s="10" t="n"/>
      <c r="M102" s="10">
        <f>IF(AND(J102&lt;&gt;"",K102&lt;&gt;""),ROUND((J102*K102)*Assumptions!$E$10,0),"")</f>
        <v/>
      </c>
      <c r="N102" s="10">
        <f>IF(G102&lt;&gt;"",Assumptions!$E$11,"")</f>
        <v/>
      </c>
      <c r="O102" s="10">
        <f>IF(AND(J102&lt;&gt;"",K102&lt;&gt;""),MAX(0,IF(I102&lt;&gt;"",MIN(I102,(J102*K102)-L102-M102-N102), (J102*K102)-L102-M102-N102)),"")</f>
        <v/>
      </c>
    </row>
    <row r="103">
      <c r="I103" s="10" t="n"/>
      <c r="J103" s="10" t="n"/>
      <c r="K103" s="11">
        <f>IFERROR(VLOOKUP(G103,Assumptions!$D$4:$E$8,2,FALSE),"")</f>
        <v/>
      </c>
      <c r="L103" s="10" t="n"/>
      <c r="M103" s="10">
        <f>IF(AND(J103&lt;&gt;"",K103&lt;&gt;""),ROUND((J103*K103)*Assumptions!$E$10,0),"")</f>
        <v/>
      </c>
      <c r="N103" s="10">
        <f>IF(G103&lt;&gt;"",Assumptions!$E$11,"")</f>
        <v/>
      </c>
      <c r="O103" s="10">
        <f>IF(AND(J103&lt;&gt;"",K103&lt;&gt;""),MAX(0,IF(I103&lt;&gt;"",MIN(I103,(J103*K103)-L103-M103-N103), (J103*K103)-L103-M103-N103)),"")</f>
        <v/>
      </c>
    </row>
    <row r="104">
      <c r="I104" s="10" t="n"/>
      <c r="J104" s="10" t="n"/>
      <c r="K104" s="11">
        <f>IFERROR(VLOOKUP(G104,Assumptions!$D$4:$E$8,2,FALSE),"")</f>
        <v/>
      </c>
      <c r="L104" s="10" t="n"/>
      <c r="M104" s="10">
        <f>IF(AND(J104&lt;&gt;"",K104&lt;&gt;""),ROUND((J104*K104)*Assumptions!$E$10,0),"")</f>
        <v/>
      </c>
      <c r="N104" s="10">
        <f>IF(G104&lt;&gt;"",Assumptions!$E$11,"")</f>
        <v/>
      </c>
      <c r="O104" s="10">
        <f>IF(AND(J104&lt;&gt;"",K104&lt;&gt;""),MAX(0,IF(I104&lt;&gt;"",MIN(I104,(J104*K104)-L104-M104-N104), (J104*K104)-L104-M104-N104)),"")</f>
        <v/>
      </c>
    </row>
    <row r="105">
      <c r="I105" s="10" t="n"/>
      <c r="J105" s="10" t="n"/>
      <c r="K105" s="11">
        <f>IFERROR(VLOOKUP(G105,Assumptions!$D$4:$E$8,2,FALSE),"")</f>
        <v/>
      </c>
      <c r="L105" s="10" t="n"/>
      <c r="M105" s="10">
        <f>IF(AND(J105&lt;&gt;"",K105&lt;&gt;""),ROUND((J105*K105)*Assumptions!$E$10,0),"")</f>
        <v/>
      </c>
      <c r="N105" s="10">
        <f>IF(G105&lt;&gt;"",Assumptions!$E$11,"")</f>
        <v/>
      </c>
      <c r="O105" s="10">
        <f>IF(AND(J105&lt;&gt;"",K105&lt;&gt;""),MAX(0,IF(I105&lt;&gt;"",MIN(I105,(J105*K105)-L105-M105-N105), (J105*K105)-L105-M105-N105)),"")</f>
        <v/>
      </c>
    </row>
    <row r="106">
      <c r="I106" s="10" t="n"/>
      <c r="J106" s="10" t="n"/>
      <c r="K106" s="11">
        <f>IFERROR(VLOOKUP(G106,Assumptions!$D$4:$E$8,2,FALSE),"")</f>
        <v/>
      </c>
      <c r="L106" s="10" t="n"/>
      <c r="M106" s="10">
        <f>IF(AND(J106&lt;&gt;"",K106&lt;&gt;""),ROUND((J106*K106)*Assumptions!$E$10,0),"")</f>
        <v/>
      </c>
      <c r="N106" s="10">
        <f>IF(G106&lt;&gt;"",Assumptions!$E$11,"")</f>
        <v/>
      </c>
      <c r="O106" s="10">
        <f>IF(AND(J106&lt;&gt;"",K106&lt;&gt;""),MAX(0,IF(I106&lt;&gt;"",MIN(I106,(J106*K106)-L106-M106-N106), (J106*K106)-L106-M106-N106)),"")</f>
        <v/>
      </c>
    </row>
    <row r="107">
      <c r="I107" s="10" t="n"/>
      <c r="J107" s="10" t="n"/>
      <c r="K107" s="11">
        <f>IFERROR(VLOOKUP(G107,Assumptions!$D$4:$E$8,2,FALSE),"")</f>
        <v/>
      </c>
      <c r="L107" s="10" t="n"/>
      <c r="M107" s="10">
        <f>IF(AND(J107&lt;&gt;"",K107&lt;&gt;""),ROUND((J107*K107)*Assumptions!$E$10,0),"")</f>
        <v/>
      </c>
      <c r="N107" s="10">
        <f>IF(G107&lt;&gt;"",Assumptions!$E$11,"")</f>
        <v/>
      </c>
      <c r="O107" s="10">
        <f>IF(AND(J107&lt;&gt;"",K107&lt;&gt;""),MAX(0,IF(I107&lt;&gt;"",MIN(I107,(J107*K107)-L107-M107-N107), (J107*K107)-L107-M107-N107)),"")</f>
        <v/>
      </c>
    </row>
    <row r="108">
      <c r="I108" s="10" t="n"/>
      <c r="J108" s="10" t="n"/>
      <c r="K108" s="11">
        <f>IFERROR(VLOOKUP(G108,Assumptions!$D$4:$E$8,2,FALSE),"")</f>
        <v/>
      </c>
      <c r="L108" s="10" t="n"/>
      <c r="M108" s="10">
        <f>IF(AND(J108&lt;&gt;"",K108&lt;&gt;""),ROUND((J108*K108)*Assumptions!$E$10,0),"")</f>
        <v/>
      </c>
      <c r="N108" s="10">
        <f>IF(G108&lt;&gt;"",Assumptions!$E$11,"")</f>
        <v/>
      </c>
      <c r="O108" s="10">
        <f>IF(AND(J108&lt;&gt;"",K108&lt;&gt;""),MAX(0,IF(I108&lt;&gt;"",MIN(I108,(J108*K108)-L108-M108-N108), (J108*K108)-L108-M108-N108)),"")</f>
        <v/>
      </c>
    </row>
    <row r="109">
      <c r="I109" s="10" t="n"/>
      <c r="J109" s="10" t="n"/>
      <c r="K109" s="11">
        <f>IFERROR(VLOOKUP(G109,Assumptions!$D$4:$E$8,2,FALSE),"")</f>
        <v/>
      </c>
      <c r="L109" s="10" t="n"/>
      <c r="M109" s="10">
        <f>IF(AND(J109&lt;&gt;"",K109&lt;&gt;""),ROUND((J109*K109)*Assumptions!$E$10,0),"")</f>
        <v/>
      </c>
      <c r="N109" s="10">
        <f>IF(G109&lt;&gt;"",Assumptions!$E$11,"")</f>
        <v/>
      </c>
      <c r="O109" s="10">
        <f>IF(AND(J109&lt;&gt;"",K109&lt;&gt;""),MAX(0,IF(I109&lt;&gt;"",MIN(I109,(J109*K109)-L109-M109-N109), (J109*K109)-L109-M109-N109)),"")</f>
        <v/>
      </c>
    </row>
    <row r="110">
      <c r="I110" s="10" t="n"/>
      <c r="J110" s="10" t="n"/>
      <c r="K110" s="11">
        <f>IFERROR(VLOOKUP(G110,Assumptions!$D$4:$E$8,2,FALSE),"")</f>
        <v/>
      </c>
      <c r="L110" s="10" t="n"/>
      <c r="M110" s="10">
        <f>IF(AND(J110&lt;&gt;"",K110&lt;&gt;""),ROUND((J110*K110)*Assumptions!$E$10,0),"")</f>
        <v/>
      </c>
      <c r="N110" s="10">
        <f>IF(G110&lt;&gt;"",Assumptions!$E$11,"")</f>
        <v/>
      </c>
      <c r="O110" s="10">
        <f>IF(AND(J110&lt;&gt;"",K110&lt;&gt;""),MAX(0,IF(I110&lt;&gt;"",MIN(I110,(J110*K110)-L110-M110-N110), (J110*K110)-L110-M110-N110)),"")</f>
        <v/>
      </c>
    </row>
    <row r="111">
      <c r="I111" s="10" t="n"/>
      <c r="J111" s="10" t="n"/>
      <c r="K111" s="11">
        <f>IFERROR(VLOOKUP(G111,Assumptions!$D$4:$E$8,2,FALSE),"")</f>
        <v/>
      </c>
      <c r="L111" s="10" t="n"/>
      <c r="M111" s="10">
        <f>IF(AND(J111&lt;&gt;"",K111&lt;&gt;""),ROUND((J111*K111)*Assumptions!$E$10,0),"")</f>
        <v/>
      </c>
      <c r="N111" s="10">
        <f>IF(G111&lt;&gt;"",Assumptions!$E$11,"")</f>
        <v/>
      </c>
      <c r="O111" s="10">
        <f>IF(AND(J111&lt;&gt;"",K111&lt;&gt;""),MAX(0,IF(I111&lt;&gt;"",MIN(I111,(J111*K111)-L111-M111-N111), (J111*K111)-L111-M111-N111)),"")</f>
        <v/>
      </c>
    </row>
    <row r="112">
      <c r="I112" s="10" t="n"/>
      <c r="J112" s="10" t="n"/>
      <c r="K112" s="11">
        <f>IFERROR(VLOOKUP(G112,Assumptions!$D$4:$E$8,2,FALSE),"")</f>
        <v/>
      </c>
      <c r="L112" s="10" t="n"/>
      <c r="M112" s="10">
        <f>IF(AND(J112&lt;&gt;"",K112&lt;&gt;""),ROUND((J112*K112)*Assumptions!$E$10,0),"")</f>
        <v/>
      </c>
      <c r="N112" s="10">
        <f>IF(G112&lt;&gt;"",Assumptions!$E$11,"")</f>
        <v/>
      </c>
      <c r="O112" s="10">
        <f>IF(AND(J112&lt;&gt;"",K112&lt;&gt;""),MAX(0,IF(I112&lt;&gt;"",MIN(I112,(J112*K112)-L112-M112-N112), (J112*K112)-L112-M112-N112)),"")</f>
        <v/>
      </c>
    </row>
    <row r="113">
      <c r="I113" s="10" t="n"/>
      <c r="J113" s="10" t="n"/>
      <c r="K113" s="11">
        <f>IFERROR(VLOOKUP(G113,Assumptions!$D$4:$E$8,2,FALSE),"")</f>
        <v/>
      </c>
      <c r="L113" s="10" t="n"/>
      <c r="M113" s="10">
        <f>IF(AND(J113&lt;&gt;"",K113&lt;&gt;""),ROUND((J113*K113)*Assumptions!$E$10,0),"")</f>
        <v/>
      </c>
      <c r="N113" s="10">
        <f>IF(G113&lt;&gt;"",Assumptions!$E$11,"")</f>
        <v/>
      </c>
      <c r="O113" s="10">
        <f>IF(AND(J113&lt;&gt;"",K113&lt;&gt;""),MAX(0,IF(I113&lt;&gt;"",MIN(I113,(J113*K113)-L113-M113-N113), (J113*K113)-L113-M113-N113)),"")</f>
        <v/>
      </c>
    </row>
    <row r="114">
      <c r="I114" s="10" t="n"/>
      <c r="J114" s="10" t="n"/>
      <c r="K114" s="11">
        <f>IFERROR(VLOOKUP(G114,Assumptions!$D$4:$E$8,2,FALSE),"")</f>
        <v/>
      </c>
      <c r="L114" s="10" t="n"/>
      <c r="M114" s="10">
        <f>IF(AND(J114&lt;&gt;"",K114&lt;&gt;""),ROUND((J114*K114)*Assumptions!$E$10,0),"")</f>
        <v/>
      </c>
      <c r="N114" s="10">
        <f>IF(G114&lt;&gt;"",Assumptions!$E$11,"")</f>
        <v/>
      </c>
      <c r="O114" s="10">
        <f>IF(AND(J114&lt;&gt;"",K114&lt;&gt;""),MAX(0,IF(I114&lt;&gt;"",MIN(I114,(J114*K114)-L114-M114-N114), (J114*K114)-L114-M114-N114)),"")</f>
        <v/>
      </c>
    </row>
    <row r="115">
      <c r="I115" s="10" t="n"/>
      <c r="J115" s="10" t="n"/>
      <c r="K115" s="11">
        <f>IFERROR(VLOOKUP(G115,Assumptions!$D$4:$E$8,2,FALSE),"")</f>
        <v/>
      </c>
      <c r="L115" s="10" t="n"/>
      <c r="M115" s="10">
        <f>IF(AND(J115&lt;&gt;"",K115&lt;&gt;""),ROUND((J115*K115)*Assumptions!$E$10,0),"")</f>
        <v/>
      </c>
      <c r="N115" s="10">
        <f>IF(G115&lt;&gt;"",Assumptions!$E$11,"")</f>
        <v/>
      </c>
      <c r="O115" s="10">
        <f>IF(AND(J115&lt;&gt;"",K115&lt;&gt;""),MAX(0,IF(I115&lt;&gt;"",MIN(I115,(J115*K115)-L115-M115-N115), (J115*K115)-L115-M115-N115)),"")</f>
        <v/>
      </c>
    </row>
    <row r="116">
      <c r="I116" s="10" t="n"/>
      <c r="J116" s="10" t="n"/>
      <c r="K116" s="11">
        <f>IFERROR(VLOOKUP(G116,Assumptions!$D$4:$E$8,2,FALSE),"")</f>
        <v/>
      </c>
      <c r="L116" s="10" t="n"/>
      <c r="M116" s="10">
        <f>IF(AND(J116&lt;&gt;"",K116&lt;&gt;""),ROUND((J116*K116)*Assumptions!$E$10,0),"")</f>
        <v/>
      </c>
      <c r="N116" s="10">
        <f>IF(G116&lt;&gt;"",Assumptions!$E$11,"")</f>
        <v/>
      </c>
      <c r="O116" s="10">
        <f>IF(AND(J116&lt;&gt;"",K116&lt;&gt;""),MAX(0,IF(I116&lt;&gt;"",MIN(I116,(J116*K116)-L116-M116-N116), (J116*K116)-L116-M116-N116)),"")</f>
        <v/>
      </c>
    </row>
    <row r="117">
      <c r="I117" s="10" t="n"/>
      <c r="J117" s="10" t="n"/>
      <c r="K117" s="11">
        <f>IFERROR(VLOOKUP(G117,Assumptions!$D$4:$E$8,2,FALSE),"")</f>
        <v/>
      </c>
      <c r="L117" s="10" t="n"/>
      <c r="M117" s="10">
        <f>IF(AND(J117&lt;&gt;"",K117&lt;&gt;""),ROUND((J117*K117)*Assumptions!$E$10,0),"")</f>
        <v/>
      </c>
      <c r="N117" s="10">
        <f>IF(G117&lt;&gt;"",Assumptions!$E$11,"")</f>
        <v/>
      </c>
      <c r="O117" s="10">
        <f>IF(AND(J117&lt;&gt;"",K117&lt;&gt;""),MAX(0,IF(I117&lt;&gt;"",MIN(I117,(J117*K117)-L117-M117-N117), (J117*K117)-L117-M117-N117)),"")</f>
        <v/>
      </c>
    </row>
    <row r="118">
      <c r="I118" s="10" t="n"/>
      <c r="J118" s="10" t="n"/>
      <c r="K118" s="11">
        <f>IFERROR(VLOOKUP(G118,Assumptions!$D$4:$E$8,2,FALSE),"")</f>
        <v/>
      </c>
      <c r="L118" s="10" t="n"/>
      <c r="M118" s="10">
        <f>IF(AND(J118&lt;&gt;"",K118&lt;&gt;""),ROUND((J118*K118)*Assumptions!$E$10,0),"")</f>
        <v/>
      </c>
      <c r="N118" s="10">
        <f>IF(G118&lt;&gt;"",Assumptions!$E$11,"")</f>
        <v/>
      </c>
      <c r="O118" s="10">
        <f>IF(AND(J118&lt;&gt;"",K118&lt;&gt;""),MAX(0,IF(I118&lt;&gt;"",MIN(I118,(J118*K118)-L118-M118-N118), (J118*K118)-L118-M118-N118)),"")</f>
        <v/>
      </c>
    </row>
    <row r="119">
      <c r="I119" s="10" t="n"/>
      <c r="J119" s="10" t="n"/>
      <c r="K119" s="11">
        <f>IFERROR(VLOOKUP(G119,Assumptions!$D$4:$E$8,2,FALSE),"")</f>
        <v/>
      </c>
      <c r="L119" s="10" t="n"/>
      <c r="M119" s="10">
        <f>IF(AND(J119&lt;&gt;"",K119&lt;&gt;""),ROUND((J119*K119)*Assumptions!$E$10,0),"")</f>
        <v/>
      </c>
      <c r="N119" s="10">
        <f>IF(G119&lt;&gt;"",Assumptions!$E$11,"")</f>
        <v/>
      </c>
      <c r="O119" s="10">
        <f>IF(AND(J119&lt;&gt;"",K119&lt;&gt;""),MAX(0,IF(I119&lt;&gt;"",MIN(I119,(J119*K119)-L119-M119-N119), (J119*K119)-L119-M119-N119)),"")</f>
        <v/>
      </c>
    </row>
    <row r="120">
      <c r="I120" s="10" t="n"/>
      <c r="J120" s="10" t="n"/>
      <c r="K120" s="11">
        <f>IFERROR(VLOOKUP(G120,Assumptions!$D$4:$E$8,2,FALSE),"")</f>
        <v/>
      </c>
      <c r="L120" s="10" t="n"/>
      <c r="M120" s="10">
        <f>IF(AND(J120&lt;&gt;"",K120&lt;&gt;""),ROUND((J120*K120)*Assumptions!$E$10,0),"")</f>
        <v/>
      </c>
      <c r="N120" s="10">
        <f>IF(G120&lt;&gt;"",Assumptions!$E$11,"")</f>
        <v/>
      </c>
      <c r="O120" s="10">
        <f>IF(AND(J120&lt;&gt;"",K120&lt;&gt;""),MAX(0,IF(I120&lt;&gt;"",MIN(I120,(J120*K120)-L120-M120-N120), (J120*K120)-L120-M120-N120)),"")</f>
        <v/>
      </c>
    </row>
    <row r="121">
      <c r="I121" s="10" t="n"/>
      <c r="J121" s="10" t="n"/>
      <c r="K121" s="11">
        <f>IFERROR(VLOOKUP(G121,Assumptions!$D$4:$E$8,2,FALSE),"")</f>
        <v/>
      </c>
      <c r="L121" s="10" t="n"/>
      <c r="M121" s="10">
        <f>IF(AND(J121&lt;&gt;"",K121&lt;&gt;""),ROUND((J121*K121)*Assumptions!$E$10,0),"")</f>
        <v/>
      </c>
      <c r="N121" s="10">
        <f>IF(G121&lt;&gt;"",Assumptions!$E$11,"")</f>
        <v/>
      </c>
      <c r="O121" s="10">
        <f>IF(AND(J121&lt;&gt;"",K121&lt;&gt;""),MAX(0,IF(I121&lt;&gt;"",MIN(I121,(J121*K121)-L121-M121-N121), (J121*K121)-L121-M121-N121)),"")</f>
        <v/>
      </c>
    </row>
    <row r="122">
      <c r="I122" s="10" t="n"/>
      <c r="J122" s="10" t="n"/>
      <c r="K122" s="11">
        <f>IFERROR(VLOOKUP(G122,Assumptions!$D$4:$E$8,2,FALSE),"")</f>
        <v/>
      </c>
      <c r="L122" s="10" t="n"/>
      <c r="M122" s="10">
        <f>IF(AND(J122&lt;&gt;"",K122&lt;&gt;""),ROUND((J122*K122)*Assumptions!$E$10,0),"")</f>
        <v/>
      </c>
      <c r="N122" s="10">
        <f>IF(G122&lt;&gt;"",Assumptions!$E$11,"")</f>
        <v/>
      </c>
      <c r="O122" s="10">
        <f>IF(AND(J122&lt;&gt;"",K122&lt;&gt;""),MAX(0,IF(I122&lt;&gt;"",MIN(I122,(J122*K122)-L122-M122-N122), (J122*K122)-L122-M122-N122)),"")</f>
        <v/>
      </c>
    </row>
    <row r="123">
      <c r="I123" s="10" t="n"/>
      <c r="J123" s="10" t="n"/>
      <c r="K123" s="11">
        <f>IFERROR(VLOOKUP(G123,Assumptions!$D$4:$E$8,2,FALSE),"")</f>
        <v/>
      </c>
      <c r="L123" s="10" t="n"/>
      <c r="M123" s="10">
        <f>IF(AND(J123&lt;&gt;"",K123&lt;&gt;""),ROUND((J123*K123)*Assumptions!$E$10,0),"")</f>
        <v/>
      </c>
      <c r="N123" s="10">
        <f>IF(G123&lt;&gt;"",Assumptions!$E$11,"")</f>
        <v/>
      </c>
      <c r="O123" s="10">
        <f>IF(AND(J123&lt;&gt;"",K123&lt;&gt;""),MAX(0,IF(I123&lt;&gt;"",MIN(I123,(J123*K123)-L123-M123-N123), (J123*K123)-L123-M123-N123)),"")</f>
        <v/>
      </c>
    </row>
    <row r="124">
      <c r="I124" s="10" t="n"/>
      <c r="J124" s="10" t="n"/>
      <c r="K124" s="11">
        <f>IFERROR(VLOOKUP(G124,Assumptions!$D$4:$E$8,2,FALSE),"")</f>
        <v/>
      </c>
      <c r="L124" s="10" t="n"/>
      <c r="M124" s="10">
        <f>IF(AND(J124&lt;&gt;"",K124&lt;&gt;""),ROUND((J124*K124)*Assumptions!$E$10,0),"")</f>
        <v/>
      </c>
      <c r="N124" s="10">
        <f>IF(G124&lt;&gt;"",Assumptions!$E$11,"")</f>
        <v/>
      </c>
      <c r="O124" s="10">
        <f>IF(AND(J124&lt;&gt;"",K124&lt;&gt;""),MAX(0,IF(I124&lt;&gt;"",MIN(I124,(J124*K124)-L124-M124-N124), (J124*K124)-L124-M124-N124)),"")</f>
        <v/>
      </c>
    </row>
    <row r="125">
      <c r="I125" s="10" t="n"/>
      <c r="J125" s="10" t="n"/>
      <c r="K125" s="11">
        <f>IFERROR(VLOOKUP(G125,Assumptions!$D$4:$E$8,2,FALSE),"")</f>
        <v/>
      </c>
      <c r="L125" s="10" t="n"/>
      <c r="M125" s="10">
        <f>IF(AND(J125&lt;&gt;"",K125&lt;&gt;""),ROUND((J125*K125)*Assumptions!$E$10,0),"")</f>
        <v/>
      </c>
      <c r="N125" s="10">
        <f>IF(G125&lt;&gt;"",Assumptions!$E$11,"")</f>
        <v/>
      </c>
      <c r="O125" s="10">
        <f>IF(AND(J125&lt;&gt;"",K125&lt;&gt;""),MAX(0,IF(I125&lt;&gt;"",MIN(I125,(J125*K125)-L125-M125-N125), (J125*K125)-L125-M125-N125)),"")</f>
        <v/>
      </c>
    </row>
    <row r="126">
      <c r="I126" s="10" t="n"/>
      <c r="J126" s="10" t="n"/>
      <c r="K126" s="11">
        <f>IFERROR(VLOOKUP(G126,Assumptions!$D$4:$E$8,2,FALSE),"")</f>
        <v/>
      </c>
      <c r="L126" s="10" t="n"/>
      <c r="M126" s="10">
        <f>IF(AND(J126&lt;&gt;"",K126&lt;&gt;""),ROUND((J126*K126)*Assumptions!$E$10,0),"")</f>
        <v/>
      </c>
      <c r="N126" s="10">
        <f>IF(G126&lt;&gt;"",Assumptions!$E$11,"")</f>
        <v/>
      </c>
      <c r="O126" s="10">
        <f>IF(AND(J126&lt;&gt;"",K126&lt;&gt;""),MAX(0,IF(I126&lt;&gt;"",MIN(I126,(J126*K126)-L126-M126-N126), (J126*K126)-L126-M126-N126)),"")</f>
        <v/>
      </c>
    </row>
    <row r="127">
      <c r="I127" s="10" t="n"/>
      <c r="J127" s="10" t="n"/>
      <c r="K127" s="11">
        <f>IFERROR(VLOOKUP(G127,Assumptions!$D$4:$E$8,2,FALSE),"")</f>
        <v/>
      </c>
      <c r="L127" s="10" t="n"/>
      <c r="M127" s="10">
        <f>IF(AND(J127&lt;&gt;"",K127&lt;&gt;""),ROUND((J127*K127)*Assumptions!$E$10,0),"")</f>
        <v/>
      </c>
      <c r="N127" s="10">
        <f>IF(G127&lt;&gt;"",Assumptions!$E$11,"")</f>
        <v/>
      </c>
      <c r="O127" s="10">
        <f>IF(AND(J127&lt;&gt;"",K127&lt;&gt;""),MAX(0,IF(I127&lt;&gt;"",MIN(I127,(J127*K127)-L127-M127-N127), (J127*K127)-L127-M127-N127)),"")</f>
        <v/>
      </c>
    </row>
    <row r="128">
      <c r="I128" s="10" t="n"/>
      <c r="J128" s="10" t="n"/>
      <c r="K128" s="11">
        <f>IFERROR(VLOOKUP(G128,Assumptions!$D$4:$E$8,2,FALSE),"")</f>
        <v/>
      </c>
      <c r="L128" s="10" t="n"/>
      <c r="M128" s="10">
        <f>IF(AND(J128&lt;&gt;"",K128&lt;&gt;""),ROUND((J128*K128)*Assumptions!$E$10,0),"")</f>
        <v/>
      </c>
      <c r="N128" s="10">
        <f>IF(G128&lt;&gt;"",Assumptions!$E$11,"")</f>
        <v/>
      </c>
      <c r="O128" s="10">
        <f>IF(AND(J128&lt;&gt;"",K128&lt;&gt;""),MAX(0,IF(I128&lt;&gt;"",MIN(I128,(J128*K128)-L128-M128-N128), (J128*K128)-L128-M128-N128)),"")</f>
        <v/>
      </c>
    </row>
    <row r="129">
      <c r="I129" s="10" t="n"/>
      <c r="J129" s="10" t="n"/>
      <c r="K129" s="11">
        <f>IFERROR(VLOOKUP(G129,Assumptions!$D$4:$E$8,2,FALSE),"")</f>
        <v/>
      </c>
      <c r="L129" s="10" t="n"/>
      <c r="M129" s="10">
        <f>IF(AND(J129&lt;&gt;"",K129&lt;&gt;""),ROUND((J129*K129)*Assumptions!$E$10,0),"")</f>
        <v/>
      </c>
      <c r="N129" s="10">
        <f>IF(G129&lt;&gt;"",Assumptions!$E$11,"")</f>
        <v/>
      </c>
      <c r="O129" s="10">
        <f>IF(AND(J129&lt;&gt;"",K129&lt;&gt;""),MAX(0,IF(I129&lt;&gt;"",MIN(I129,(J129*K129)-L129-M129-N129), (J129*K129)-L129-M129-N129)),"")</f>
        <v/>
      </c>
    </row>
    <row r="130">
      <c r="I130" s="10" t="n"/>
      <c r="J130" s="10" t="n"/>
      <c r="K130" s="11">
        <f>IFERROR(VLOOKUP(G130,Assumptions!$D$4:$E$8,2,FALSE),"")</f>
        <v/>
      </c>
      <c r="L130" s="10" t="n"/>
      <c r="M130" s="10">
        <f>IF(AND(J130&lt;&gt;"",K130&lt;&gt;""),ROUND((J130*K130)*Assumptions!$E$10,0),"")</f>
        <v/>
      </c>
      <c r="N130" s="10">
        <f>IF(G130&lt;&gt;"",Assumptions!$E$11,"")</f>
        <v/>
      </c>
      <c r="O130" s="10">
        <f>IF(AND(J130&lt;&gt;"",K130&lt;&gt;""),MAX(0,IF(I130&lt;&gt;"",MIN(I130,(J130*K130)-L130-M130-N130), (J130*K130)-L130-M130-N130)),"")</f>
        <v/>
      </c>
    </row>
    <row r="131">
      <c r="I131" s="10" t="n"/>
      <c r="J131" s="10" t="n"/>
      <c r="K131" s="11">
        <f>IFERROR(VLOOKUP(G131,Assumptions!$D$4:$E$8,2,FALSE),"")</f>
        <v/>
      </c>
      <c r="L131" s="10" t="n"/>
      <c r="M131" s="10">
        <f>IF(AND(J131&lt;&gt;"",K131&lt;&gt;""),ROUND((J131*K131)*Assumptions!$E$10,0),"")</f>
        <v/>
      </c>
      <c r="N131" s="10">
        <f>IF(G131&lt;&gt;"",Assumptions!$E$11,"")</f>
        <v/>
      </c>
      <c r="O131" s="10">
        <f>IF(AND(J131&lt;&gt;"",K131&lt;&gt;""),MAX(0,IF(I131&lt;&gt;"",MIN(I131,(J131*K131)-L131-M131-N131), (J131*K131)-L131-M131-N131)),"")</f>
        <v/>
      </c>
    </row>
    <row r="132">
      <c r="I132" s="10" t="n"/>
      <c r="J132" s="10" t="n"/>
      <c r="K132" s="11">
        <f>IFERROR(VLOOKUP(G132,Assumptions!$D$4:$E$8,2,FALSE),"")</f>
        <v/>
      </c>
      <c r="L132" s="10" t="n"/>
      <c r="M132" s="10">
        <f>IF(AND(J132&lt;&gt;"",K132&lt;&gt;""),ROUND((J132*K132)*Assumptions!$E$10,0),"")</f>
        <v/>
      </c>
      <c r="N132" s="10">
        <f>IF(G132&lt;&gt;"",Assumptions!$E$11,"")</f>
        <v/>
      </c>
      <c r="O132" s="10">
        <f>IF(AND(J132&lt;&gt;"",K132&lt;&gt;""),MAX(0,IF(I132&lt;&gt;"",MIN(I132,(J132*K132)-L132-M132-N132), (J132*K132)-L132-M132-N132)),"")</f>
        <v/>
      </c>
    </row>
    <row r="133">
      <c r="I133" s="10" t="n"/>
      <c r="J133" s="10" t="n"/>
      <c r="K133" s="11">
        <f>IFERROR(VLOOKUP(G133,Assumptions!$D$4:$E$8,2,FALSE),"")</f>
        <v/>
      </c>
      <c r="L133" s="10" t="n"/>
      <c r="M133" s="10">
        <f>IF(AND(J133&lt;&gt;"",K133&lt;&gt;""),ROUND((J133*K133)*Assumptions!$E$10,0),"")</f>
        <v/>
      </c>
      <c r="N133" s="10">
        <f>IF(G133&lt;&gt;"",Assumptions!$E$11,"")</f>
        <v/>
      </c>
      <c r="O133" s="10">
        <f>IF(AND(J133&lt;&gt;"",K133&lt;&gt;""),MAX(0,IF(I133&lt;&gt;"",MIN(I133,(J133*K133)-L133-M133-N133), (J133*K133)-L133-M133-N133)),"")</f>
        <v/>
      </c>
    </row>
    <row r="134">
      <c r="I134" s="10" t="n"/>
      <c r="J134" s="10" t="n"/>
      <c r="K134" s="11">
        <f>IFERROR(VLOOKUP(G134,Assumptions!$D$4:$E$8,2,FALSE),"")</f>
        <v/>
      </c>
      <c r="L134" s="10" t="n"/>
      <c r="M134" s="10">
        <f>IF(AND(J134&lt;&gt;"",K134&lt;&gt;""),ROUND((J134*K134)*Assumptions!$E$10,0),"")</f>
        <v/>
      </c>
      <c r="N134" s="10">
        <f>IF(G134&lt;&gt;"",Assumptions!$E$11,"")</f>
        <v/>
      </c>
      <c r="O134" s="10">
        <f>IF(AND(J134&lt;&gt;"",K134&lt;&gt;""),MAX(0,IF(I134&lt;&gt;"",MIN(I134,(J134*K134)-L134-M134-N134), (J134*K134)-L134-M134-N134)),"")</f>
        <v/>
      </c>
    </row>
    <row r="135">
      <c r="I135" s="10" t="n"/>
      <c r="J135" s="10" t="n"/>
      <c r="K135" s="11">
        <f>IFERROR(VLOOKUP(G135,Assumptions!$D$4:$E$8,2,FALSE),"")</f>
        <v/>
      </c>
      <c r="L135" s="10" t="n"/>
      <c r="M135" s="10">
        <f>IF(AND(J135&lt;&gt;"",K135&lt;&gt;""),ROUND((J135*K135)*Assumptions!$E$10,0),"")</f>
        <v/>
      </c>
      <c r="N135" s="10">
        <f>IF(G135&lt;&gt;"",Assumptions!$E$11,"")</f>
        <v/>
      </c>
      <c r="O135" s="10">
        <f>IF(AND(J135&lt;&gt;"",K135&lt;&gt;""),MAX(0,IF(I135&lt;&gt;"",MIN(I135,(J135*K135)-L135-M135-N135), (J135*K135)-L135-M135-N135)),"")</f>
        <v/>
      </c>
    </row>
    <row r="136">
      <c r="I136" s="10" t="n"/>
      <c r="J136" s="10" t="n"/>
      <c r="K136" s="11">
        <f>IFERROR(VLOOKUP(G136,Assumptions!$D$4:$E$8,2,FALSE),"")</f>
        <v/>
      </c>
      <c r="L136" s="10" t="n"/>
      <c r="M136" s="10">
        <f>IF(AND(J136&lt;&gt;"",K136&lt;&gt;""),ROUND((J136*K136)*Assumptions!$E$10,0),"")</f>
        <v/>
      </c>
      <c r="N136" s="10">
        <f>IF(G136&lt;&gt;"",Assumptions!$E$11,"")</f>
        <v/>
      </c>
      <c r="O136" s="10">
        <f>IF(AND(J136&lt;&gt;"",K136&lt;&gt;""),MAX(0,IF(I136&lt;&gt;"",MIN(I136,(J136*K136)-L136-M136-N136), (J136*K136)-L136-M136-N136)),"")</f>
        <v/>
      </c>
    </row>
    <row r="137">
      <c r="I137" s="10" t="n"/>
      <c r="J137" s="10" t="n"/>
      <c r="K137" s="11">
        <f>IFERROR(VLOOKUP(G137,Assumptions!$D$4:$E$8,2,FALSE),"")</f>
        <v/>
      </c>
      <c r="L137" s="10" t="n"/>
      <c r="M137" s="10">
        <f>IF(AND(J137&lt;&gt;"",K137&lt;&gt;""),ROUND((J137*K137)*Assumptions!$E$10,0),"")</f>
        <v/>
      </c>
      <c r="N137" s="10">
        <f>IF(G137&lt;&gt;"",Assumptions!$E$11,"")</f>
        <v/>
      </c>
      <c r="O137" s="10">
        <f>IF(AND(J137&lt;&gt;"",K137&lt;&gt;""),MAX(0,IF(I137&lt;&gt;"",MIN(I137,(J137*K137)-L137-M137-N137), (J137*K137)-L137-M137-N137)),"")</f>
        <v/>
      </c>
    </row>
    <row r="138">
      <c r="I138" s="10" t="n"/>
      <c r="J138" s="10" t="n"/>
      <c r="K138" s="11">
        <f>IFERROR(VLOOKUP(G138,Assumptions!$D$4:$E$8,2,FALSE),"")</f>
        <v/>
      </c>
      <c r="L138" s="10" t="n"/>
      <c r="M138" s="10">
        <f>IF(AND(J138&lt;&gt;"",K138&lt;&gt;""),ROUND((J138*K138)*Assumptions!$E$10,0),"")</f>
        <v/>
      </c>
      <c r="N138" s="10">
        <f>IF(G138&lt;&gt;"",Assumptions!$E$11,"")</f>
        <v/>
      </c>
      <c r="O138" s="10">
        <f>IF(AND(J138&lt;&gt;"",K138&lt;&gt;""),MAX(0,IF(I138&lt;&gt;"",MIN(I138,(J138*K138)-L138-M138-N138), (J138*K138)-L138-M138-N138)),"")</f>
        <v/>
      </c>
    </row>
    <row r="139">
      <c r="I139" s="10" t="n"/>
      <c r="J139" s="10" t="n"/>
      <c r="K139" s="11">
        <f>IFERROR(VLOOKUP(G139,Assumptions!$D$4:$E$8,2,FALSE),"")</f>
        <v/>
      </c>
      <c r="L139" s="10" t="n"/>
      <c r="M139" s="10">
        <f>IF(AND(J139&lt;&gt;"",K139&lt;&gt;""),ROUND((J139*K139)*Assumptions!$E$10,0),"")</f>
        <v/>
      </c>
      <c r="N139" s="10">
        <f>IF(G139&lt;&gt;"",Assumptions!$E$11,"")</f>
        <v/>
      </c>
      <c r="O139" s="10">
        <f>IF(AND(J139&lt;&gt;"",K139&lt;&gt;""),MAX(0,IF(I139&lt;&gt;"",MIN(I139,(J139*K139)-L139-M139-N139), (J139*K139)-L139-M139-N139)),"")</f>
        <v/>
      </c>
    </row>
    <row r="140">
      <c r="I140" s="10" t="n"/>
      <c r="J140" s="10" t="n"/>
      <c r="K140" s="11">
        <f>IFERROR(VLOOKUP(G140,Assumptions!$D$4:$E$8,2,FALSE),"")</f>
        <v/>
      </c>
      <c r="L140" s="10" t="n"/>
      <c r="M140" s="10">
        <f>IF(AND(J140&lt;&gt;"",K140&lt;&gt;""),ROUND((J140*K140)*Assumptions!$E$10,0),"")</f>
        <v/>
      </c>
      <c r="N140" s="10">
        <f>IF(G140&lt;&gt;"",Assumptions!$E$11,"")</f>
        <v/>
      </c>
      <c r="O140" s="10">
        <f>IF(AND(J140&lt;&gt;"",K140&lt;&gt;""),MAX(0,IF(I140&lt;&gt;"",MIN(I140,(J140*K140)-L140-M140-N140), (J140*K140)-L140-M140-N140)),"")</f>
        <v/>
      </c>
    </row>
    <row r="141">
      <c r="I141" s="10" t="n"/>
      <c r="J141" s="10" t="n"/>
      <c r="K141" s="11">
        <f>IFERROR(VLOOKUP(G141,Assumptions!$D$4:$E$8,2,FALSE),"")</f>
        <v/>
      </c>
      <c r="L141" s="10" t="n"/>
      <c r="M141" s="10">
        <f>IF(AND(J141&lt;&gt;"",K141&lt;&gt;""),ROUND((J141*K141)*Assumptions!$E$10,0),"")</f>
        <v/>
      </c>
      <c r="N141" s="10">
        <f>IF(G141&lt;&gt;"",Assumptions!$E$11,"")</f>
        <v/>
      </c>
      <c r="O141" s="10">
        <f>IF(AND(J141&lt;&gt;"",K141&lt;&gt;""),MAX(0,IF(I141&lt;&gt;"",MIN(I141,(J141*K141)-L141-M141-N141), (J141*K141)-L141-M141-N141)),"")</f>
        <v/>
      </c>
    </row>
    <row r="142">
      <c r="I142" s="10" t="n"/>
      <c r="J142" s="10" t="n"/>
      <c r="K142" s="11">
        <f>IFERROR(VLOOKUP(G142,Assumptions!$D$4:$E$8,2,FALSE),"")</f>
        <v/>
      </c>
      <c r="L142" s="10" t="n"/>
      <c r="M142" s="10">
        <f>IF(AND(J142&lt;&gt;"",K142&lt;&gt;""),ROUND((J142*K142)*Assumptions!$E$10,0),"")</f>
        <v/>
      </c>
      <c r="N142" s="10">
        <f>IF(G142&lt;&gt;"",Assumptions!$E$11,"")</f>
        <v/>
      </c>
      <c r="O142" s="10">
        <f>IF(AND(J142&lt;&gt;"",K142&lt;&gt;""),MAX(0,IF(I142&lt;&gt;"",MIN(I142,(J142*K142)-L142-M142-N142), (J142*K142)-L142-M142-N142)),"")</f>
        <v/>
      </c>
    </row>
    <row r="143">
      <c r="I143" s="10" t="n"/>
      <c r="J143" s="10" t="n"/>
      <c r="K143" s="11">
        <f>IFERROR(VLOOKUP(G143,Assumptions!$D$4:$E$8,2,FALSE),"")</f>
        <v/>
      </c>
      <c r="L143" s="10" t="n"/>
      <c r="M143" s="10">
        <f>IF(AND(J143&lt;&gt;"",K143&lt;&gt;""),ROUND((J143*K143)*Assumptions!$E$10,0),"")</f>
        <v/>
      </c>
      <c r="N143" s="10">
        <f>IF(G143&lt;&gt;"",Assumptions!$E$11,"")</f>
        <v/>
      </c>
      <c r="O143" s="10">
        <f>IF(AND(J143&lt;&gt;"",K143&lt;&gt;""),MAX(0,IF(I143&lt;&gt;"",MIN(I143,(J143*K143)-L143-M143-N143), (J143*K143)-L143-M143-N143)),"")</f>
        <v/>
      </c>
    </row>
    <row r="144">
      <c r="I144" s="10" t="n"/>
      <c r="J144" s="10" t="n"/>
      <c r="K144" s="11">
        <f>IFERROR(VLOOKUP(G144,Assumptions!$D$4:$E$8,2,FALSE),"")</f>
        <v/>
      </c>
      <c r="L144" s="10" t="n"/>
      <c r="M144" s="10">
        <f>IF(AND(J144&lt;&gt;"",K144&lt;&gt;""),ROUND((J144*K144)*Assumptions!$E$10,0),"")</f>
        <v/>
      </c>
      <c r="N144" s="10">
        <f>IF(G144&lt;&gt;"",Assumptions!$E$11,"")</f>
        <v/>
      </c>
      <c r="O144" s="10">
        <f>IF(AND(J144&lt;&gt;"",K144&lt;&gt;""),MAX(0,IF(I144&lt;&gt;"",MIN(I144,(J144*K144)-L144-M144-N144), (J144*K144)-L144-M144-N144)),"")</f>
        <v/>
      </c>
    </row>
    <row r="145">
      <c r="I145" s="10" t="n"/>
      <c r="J145" s="10" t="n"/>
      <c r="K145" s="11">
        <f>IFERROR(VLOOKUP(G145,Assumptions!$D$4:$E$8,2,FALSE),"")</f>
        <v/>
      </c>
      <c r="L145" s="10" t="n"/>
      <c r="M145" s="10">
        <f>IF(AND(J145&lt;&gt;"",K145&lt;&gt;""),ROUND((J145*K145)*Assumptions!$E$10,0),"")</f>
        <v/>
      </c>
      <c r="N145" s="10">
        <f>IF(G145&lt;&gt;"",Assumptions!$E$11,"")</f>
        <v/>
      </c>
      <c r="O145" s="10">
        <f>IF(AND(J145&lt;&gt;"",K145&lt;&gt;""),MAX(0,IF(I145&lt;&gt;"",MIN(I145,(J145*K145)-L145-M145-N145), (J145*K145)-L145-M145-N145)),"")</f>
        <v/>
      </c>
    </row>
    <row r="146">
      <c r="I146" s="10" t="n"/>
      <c r="J146" s="10" t="n"/>
      <c r="K146" s="11">
        <f>IFERROR(VLOOKUP(G146,Assumptions!$D$4:$E$8,2,FALSE),"")</f>
        <v/>
      </c>
      <c r="L146" s="10" t="n"/>
      <c r="M146" s="10">
        <f>IF(AND(J146&lt;&gt;"",K146&lt;&gt;""),ROUND((J146*K146)*Assumptions!$E$10,0),"")</f>
        <v/>
      </c>
      <c r="N146" s="10">
        <f>IF(G146&lt;&gt;"",Assumptions!$E$11,"")</f>
        <v/>
      </c>
      <c r="O146" s="10">
        <f>IF(AND(J146&lt;&gt;"",K146&lt;&gt;""),MAX(0,IF(I146&lt;&gt;"",MIN(I146,(J146*K146)-L146-M146-N146), (J146*K146)-L146-M146-N146)),"")</f>
        <v/>
      </c>
    </row>
    <row r="147">
      <c r="I147" s="10" t="n"/>
      <c r="J147" s="10" t="n"/>
      <c r="K147" s="11">
        <f>IFERROR(VLOOKUP(G147,Assumptions!$D$4:$E$8,2,FALSE),"")</f>
        <v/>
      </c>
      <c r="L147" s="10" t="n"/>
      <c r="M147" s="10">
        <f>IF(AND(J147&lt;&gt;"",K147&lt;&gt;""),ROUND((J147*K147)*Assumptions!$E$10,0),"")</f>
        <v/>
      </c>
      <c r="N147" s="10">
        <f>IF(G147&lt;&gt;"",Assumptions!$E$11,"")</f>
        <v/>
      </c>
      <c r="O147" s="10">
        <f>IF(AND(J147&lt;&gt;"",K147&lt;&gt;""),MAX(0,IF(I147&lt;&gt;"",MIN(I147,(J147*K147)-L147-M147-N147), (J147*K147)-L147-M147-N147)),"")</f>
        <v/>
      </c>
    </row>
    <row r="148">
      <c r="I148" s="10" t="n"/>
      <c r="J148" s="10" t="n"/>
      <c r="K148" s="11">
        <f>IFERROR(VLOOKUP(G148,Assumptions!$D$4:$E$8,2,FALSE),"")</f>
        <v/>
      </c>
      <c r="L148" s="10" t="n"/>
      <c r="M148" s="10">
        <f>IF(AND(J148&lt;&gt;"",K148&lt;&gt;""),ROUND((J148*K148)*Assumptions!$E$10,0),"")</f>
        <v/>
      </c>
      <c r="N148" s="10">
        <f>IF(G148&lt;&gt;"",Assumptions!$E$11,"")</f>
        <v/>
      </c>
      <c r="O148" s="10">
        <f>IF(AND(J148&lt;&gt;"",K148&lt;&gt;""),MAX(0,IF(I148&lt;&gt;"",MIN(I148,(J148*K148)-L148-M148-N148), (J148*K148)-L148-M148-N148)),"")</f>
        <v/>
      </c>
    </row>
    <row r="149">
      <c r="I149" s="10" t="n"/>
      <c r="J149" s="10" t="n"/>
      <c r="K149" s="11">
        <f>IFERROR(VLOOKUP(G149,Assumptions!$D$4:$E$8,2,FALSE),"")</f>
        <v/>
      </c>
      <c r="L149" s="10" t="n"/>
      <c r="M149" s="10">
        <f>IF(AND(J149&lt;&gt;"",K149&lt;&gt;""),ROUND((J149*K149)*Assumptions!$E$10,0),"")</f>
        <v/>
      </c>
      <c r="N149" s="10">
        <f>IF(G149&lt;&gt;"",Assumptions!$E$11,"")</f>
        <v/>
      </c>
      <c r="O149" s="10">
        <f>IF(AND(J149&lt;&gt;"",K149&lt;&gt;""),MAX(0,IF(I149&lt;&gt;"",MIN(I149,(J149*K149)-L149-M149-N149), (J149*K149)-L149-M149-N149)),"")</f>
        <v/>
      </c>
    </row>
    <row r="150">
      <c r="I150" s="10" t="n"/>
      <c r="J150" s="10" t="n"/>
      <c r="K150" s="11">
        <f>IFERROR(VLOOKUP(G150,Assumptions!$D$4:$E$8,2,FALSE),"")</f>
        <v/>
      </c>
      <c r="L150" s="10" t="n"/>
      <c r="M150" s="10">
        <f>IF(AND(J150&lt;&gt;"",K150&lt;&gt;""),ROUND((J150*K150)*Assumptions!$E$10,0),"")</f>
        <v/>
      </c>
      <c r="N150" s="10">
        <f>IF(G150&lt;&gt;"",Assumptions!$E$11,"")</f>
        <v/>
      </c>
      <c r="O150" s="10">
        <f>IF(AND(J150&lt;&gt;"",K150&lt;&gt;""),MAX(0,IF(I150&lt;&gt;"",MIN(I150,(J150*K150)-L150-M150-N150), (J150*K150)-L150-M150-N150)),"")</f>
        <v/>
      </c>
    </row>
    <row r="151">
      <c r="I151" s="10" t="n"/>
      <c r="J151" s="10" t="n"/>
      <c r="K151" s="11">
        <f>IFERROR(VLOOKUP(G151,Assumptions!$D$4:$E$8,2,FALSE),"")</f>
        <v/>
      </c>
      <c r="L151" s="10" t="n"/>
      <c r="M151" s="10">
        <f>IF(AND(J151&lt;&gt;"",K151&lt;&gt;""),ROUND((J151*K151)*Assumptions!$E$10,0),"")</f>
        <v/>
      </c>
      <c r="N151" s="10">
        <f>IF(G151&lt;&gt;"",Assumptions!$E$11,"")</f>
        <v/>
      </c>
      <c r="O151" s="10">
        <f>IF(AND(J151&lt;&gt;"",K151&lt;&gt;""),MAX(0,IF(I151&lt;&gt;"",MIN(I151,(J151*K151)-L151-M151-N151), (J151*K151)-L151-M151-N151)),"")</f>
        <v/>
      </c>
    </row>
    <row r="152">
      <c r="I152" s="10" t="n"/>
      <c r="J152" s="10" t="n"/>
      <c r="K152" s="11">
        <f>IFERROR(VLOOKUP(G152,Assumptions!$D$4:$E$8,2,FALSE),"")</f>
        <v/>
      </c>
      <c r="L152" s="10" t="n"/>
      <c r="M152" s="10">
        <f>IF(AND(J152&lt;&gt;"",K152&lt;&gt;""),ROUND((J152*K152)*Assumptions!$E$10,0),"")</f>
        <v/>
      </c>
      <c r="N152" s="10">
        <f>IF(G152&lt;&gt;"",Assumptions!$E$11,"")</f>
        <v/>
      </c>
      <c r="O152" s="10">
        <f>IF(AND(J152&lt;&gt;"",K152&lt;&gt;""),MAX(0,IF(I152&lt;&gt;"",MIN(I152,(J152*K152)-L152-M152-N152), (J152*K152)-L152-M152-N152)),"")</f>
        <v/>
      </c>
    </row>
    <row r="153">
      <c r="I153" s="10" t="n"/>
      <c r="J153" s="10" t="n"/>
      <c r="K153" s="11">
        <f>IFERROR(VLOOKUP(G153,Assumptions!$D$4:$E$8,2,FALSE),"")</f>
        <v/>
      </c>
      <c r="L153" s="10" t="n"/>
      <c r="M153" s="10">
        <f>IF(AND(J153&lt;&gt;"",K153&lt;&gt;""),ROUND((J153*K153)*Assumptions!$E$10,0),"")</f>
        <v/>
      </c>
      <c r="N153" s="10">
        <f>IF(G153&lt;&gt;"",Assumptions!$E$11,"")</f>
        <v/>
      </c>
      <c r="O153" s="10">
        <f>IF(AND(J153&lt;&gt;"",K153&lt;&gt;""),MAX(0,IF(I153&lt;&gt;"",MIN(I153,(J153*K153)-L153-M153-N153), (J153*K153)-L153-M153-N153)),"")</f>
        <v/>
      </c>
    </row>
    <row r="154">
      <c r="I154" s="10" t="n"/>
      <c r="J154" s="10" t="n"/>
      <c r="K154" s="11">
        <f>IFERROR(VLOOKUP(G154,Assumptions!$D$4:$E$8,2,FALSE),"")</f>
        <v/>
      </c>
      <c r="L154" s="10" t="n"/>
      <c r="M154" s="10">
        <f>IF(AND(J154&lt;&gt;"",K154&lt;&gt;""),ROUND((J154*K154)*Assumptions!$E$10,0),"")</f>
        <v/>
      </c>
      <c r="N154" s="10">
        <f>IF(G154&lt;&gt;"",Assumptions!$E$11,"")</f>
        <v/>
      </c>
      <c r="O154" s="10">
        <f>IF(AND(J154&lt;&gt;"",K154&lt;&gt;""),MAX(0,IF(I154&lt;&gt;"",MIN(I154,(J154*K154)-L154-M154-N154), (J154*K154)-L154-M154-N154)),"")</f>
        <v/>
      </c>
    </row>
    <row r="155">
      <c r="I155" s="10" t="n"/>
      <c r="J155" s="10" t="n"/>
      <c r="K155" s="11">
        <f>IFERROR(VLOOKUP(G155,Assumptions!$D$4:$E$8,2,FALSE),"")</f>
        <v/>
      </c>
      <c r="L155" s="10" t="n"/>
      <c r="M155" s="10">
        <f>IF(AND(J155&lt;&gt;"",K155&lt;&gt;""),ROUND((J155*K155)*Assumptions!$E$10,0),"")</f>
        <v/>
      </c>
      <c r="N155" s="10">
        <f>IF(G155&lt;&gt;"",Assumptions!$E$11,"")</f>
        <v/>
      </c>
      <c r="O155" s="10">
        <f>IF(AND(J155&lt;&gt;"",K155&lt;&gt;""),MAX(0,IF(I155&lt;&gt;"",MIN(I155,(J155*K155)-L155-M155-N155), (J155*K155)-L155-M155-N155)),"")</f>
        <v/>
      </c>
    </row>
    <row r="156">
      <c r="I156" s="10" t="n"/>
      <c r="J156" s="10" t="n"/>
      <c r="K156" s="11">
        <f>IFERROR(VLOOKUP(G156,Assumptions!$D$4:$E$8,2,FALSE),"")</f>
        <v/>
      </c>
      <c r="L156" s="10" t="n"/>
      <c r="M156" s="10">
        <f>IF(AND(J156&lt;&gt;"",K156&lt;&gt;""),ROUND((J156*K156)*Assumptions!$E$10,0),"")</f>
        <v/>
      </c>
      <c r="N156" s="10">
        <f>IF(G156&lt;&gt;"",Assumptions!$E$11,"")</f>
        <v/>
      </c>
      <c r="O156" s="10">
        <f>IF(AND(J156&lt;&gt;"",K156&lt;&gt;""),MAX(0,IF(I156&lt;&gt;"",MIN(I156,(J156*K156)-L156-M156-N156), (J156*K156)-L156-M156-N156)),"")</f>
        <v/>
      </c>
    </row>
    <row r="157">
      <c r="I157" s="10" t="n"/>
      <c r="J157" s="10" t="n"/>
      <c r="K157" s="11">
        <f>IFERROR(VLOOKUP(G157,Assumptions!$D$4:$E$8,2,FALSE),"")</f>
        <v/>
      </c>
      <c r="L157" s="10" t="n"/>
      <c r="M157" s="10">
        <f>IF(AND(J157&lt;&gt;"",K157&lt;&gt;""),ROUND((J157*K157)*Assumptions!$E$10,0),"")</f>
        <v/>
      </c>
      <c r="N157" s="10">
        <f>IF(G157&lt;&gt;"",Assumptions!$E$11,"")</f>
        <v/>
      </c>
      <c r="O157" s="10">
        <f>IF(AND(J157&lt;&gt;"",K157&lt;&gt;""),MAX(0,IF(I157&lt;&gt;"",MIN(I157,(J157*K157)-L157-M157-N157), (J157*K157)-L157-M157-N157)),"")</f>
        <v/>
      </c>
    </row>
    <row r="158">
      <c r="I158" s="10" t="n"/>
      <c r="J158" s="10" t="n"/>
      <c r="K158" s="11">
        <f>IFERROR(VLOOKUP(G158,Assumptions!$D$4:$E$8,2,FALSE),"")</f>
        <v/>
      </c>
      <c r="L158" s="10" t="n"/>
      <c r="M158" s="10">
        <f>IF(AND(J158&lt;&gt;"",K158&lt;&gt;""),ROUND((J158*K158)*Assumptions!$E$10,0),"")</f>
        <v/>
      </c>
      <c r="N158" s="10">
        <f>IF(G158&lt;&gt;"",Assumptions!$E$11,"")</f>
        <v/>
      </c>
      <c r="O158" s="10">
        <f>IF(AND(J158&lt;&gt;"",K158&lt;&gt;""),MAX(0,IF(I158&lt;&gt;"",MIN(I158,(J158*K158)-L158-M158-N158), (J158*K158)-L158-M158-N158)),"")</f>
        <v/>
      </c>
    </row>
    <row r="159">
      <c r="I159" s="10" t="n"/>
      <c r="J159" s="10" t="n"/>
      <c r="K159" s="11">
        <f>IFERROR(VLOOKUP(G159,Assumptions!$D$4:$E$8,2,FALSE),"")</f>
        <v/>
      </c>
      <c r="L159" s="10" t="n"/>
      <c r="M159" s="10">
        <f>IF(AND(J159&lt;&gt;"",K159&lt;&gt;""),ROUND((J159*K159)*Assumptions!$E$10,0),"")</f>
        <v/>
      </c>
      <c r="N159" s="10">
        <f>IF(G159&lt;&gt;"",Assumptions!$E$11,"")</f>
        <v/>
      </c>
      <c r="O159" s="10">
        <f>IF(AND(J159&lt;&gt;"",K159&lt;&gt;""),MAX(0,IF(I159&lt;&gt;"",MIN(I159,(J159*K159)-L159-M159-N159), (J159*K159)-L159-M159-N159)),"")</f>
        <v/>
      </c>
    </row>
    <row r="160">
      <c r="I160" s="10" t="n"/>
      <c r="J160" s="10" t="n"/>
      <c r="K160" s="11">
        <f>IFERROR(VLOOKUP(G160,Assumptions!$D$4:$E$8,2,FALSE),"")</f>
        <v/>
      </c>
      <c r="L160" s="10" t="n"/>
      <c r="M160" s="10">
        <f>IF(AND(J160&lt;&gt;"",K160&lt;&gt;""),ROUND((J160*K160)*Assumptions!$E$10,0),"")</f>
        <v/>
      </c>
      <c r="N160" s="10">
        <f>IF(G160&lt;&gt;"",Assumptions!$E$11,"")</f>
        <v/>
      </c>
      <c r="O160" s="10">
        <f>IF(AND(J160&lt;&gt;"",K160&lt;&gt;""),MAX(0,IF(I160&lt;&gt;"",MIN(I160,(J160*K160)-L160-M160-N160), (J160*K160)-L160-M160-N160)),"")</f>
        <v/>
      </c>
    </row>
    <row r="161">
      <c r="I161" s="10" t="n"/>
      <c r="J161" s="10" t="n"/>
      <c r="K161" s="11">
        <f>IFERROR(VLOOKUP(G161,Assumptions!$D$4:$E$8,2,FALSE),"")</f>
        <v/>
      </c>
      <c r="L161" s="10" t="n"/>
      <c r="M161" s="10">
        <f>IF(AND(J161&lt;&gt;"",K161&lt;&gt;""),ROUND((J161*K161)*Assumptions!$E$10,0),"")</f>
        <v/>
      </c>
      <c r="N161" s="10">
        <f>IF(G161&lt;&gt;"",Assumptions!$E$11,"")</f>
        <v/>
      </c>
      <c r="O161" s="10">
        <f>IF(AND(J161&lt;&gt;"",K161&lt;&gt;""),MAX(0,IF(I161&lt;&gt;"",MIN(I161,(J161*K161)-L161-M161-N161), (J161*K161)-L161-M161-N161)),"")</f>
        <v/>
      </c>
    </row>
    <row r="162">
      <c r="I162" s="10" t="n"/>
      <c r="J162" s="10" t="n"/>
      <c r="K162" s="11">
        <f>IFERROR(VLOOKUP(G162,Assumptions!$D$4:$E$8,2,FALSE),"")</f>
        <v/>
      </c>
      <c r="L162" s="10" t="n"/>
      <c r="M162" s="10">
        <f>IF(AND(J162&lt;&gt;"",K162&lt;&gt;""),ROUND((J162*K162)*Assumptions!$E$10,0),"")</f>
        <v/>
      </c>
      <c r="N162" s="10">
        <f>IF(G162&lt;&gt;"",Assumptions!$E$11,"")</f>
        <v/>
      </c>
      <c r="O162" s="10">
        <f>IF(AND(J162&lt;&gt;"",K162&lt;&gt;""),MAX(0,IF(I162&lt;&gt;"",MIN(I162,(J162*K162)-L162-M162-N162), (J162*K162)-L162-M162-N162)),"")</f>
        <v/>
      </c>
    </row>
    <row r="163">
      <c r="I163" s="10" t="n"/>
      <c r="J163" s="10" t="n"/>
      <c r="K163" s="11">
        <f>IFERROR(VLOOKUP(G163,Assumptions!$D$4:$E$8,2,FALSE),"")</f>
        <v/>
      </c>
      <c r="L163" s="10" t="n"/>
      <c r="M163" s="10">
        <f>IF(AND(J163&lt;&gt;"",K163&lt;&gt;""),ROUND((J163*K163)*Assumptions!$E$10,0),"")</f>
        <v/>
      </c>
      <c r="N163" s="10">
        <f>IF(G163&lt;&gt;"",Assumptions!$E$11,"")</f>
        <v/>
      </c>
      <c r="O163" s="10">
        <f>IF(AND(J163&lt;&gt;"",K163&lt;&gt;""),MAX(0,IF(I163&lt;&gt;"",MIN(I163,(J163*K163)-L163-M163-N163), (J163*K163)-L163-M163-N163)),"")</f>
        <v/>
      </c>
    </row>
    <row r="164">
      <c r="I164" s="10" t="n"/>
      <c r="J164" s="10" t="n"/>
      <c r="K164" s="11">
        <f>IFERROR(VLOOKUP(G164,Assumptions!$D$4:$E$8,2,FALSE),"")</f>
        <v/>
      </c>
      <c r="L164" s="10" t="n"/>
      <c r="M164" s="10">
        <f>IF(AND(J164&lt;&gt;"",K164&lt;&gt;""),ROUND((J164*K164)*Assumptions!$E$10,0),"")</f>
        <v/>
      </c>
      <c r="N164" s="10">
        <f>IF(G164&lt;&gt;"",Assumptions!$E$11,"")</f>
        <v/>
      </c>
      <c r="O164" s="10">
        <f>IF(AND(J164&lt;&gt;"",K164&lt;&gt;""),MAX(0,IF(I164&lt;&gt;"",MIN(I164,(J164*K164)-L164-M164-N164), (J164*K164)-L164-M164-N164)),"")</f>
        <v/>
      </c>
    </row>
    <row r="165">
      <c r="I165" s="10" t="n"/>
      <c r="J165" s="10" t="n"/>
      <c r="K165" s="11">
        <f>IFERROR(VLOOKUP(G165,Assumptions!$D$4:$E$8,2,FALSE),"")</f>
        <v/>
      </c>
      <c r="L165" s="10" t="n"/>
      <c r="M165" s="10">
        <f>IF(AND(J165&lt;&gt;"",K165&lt;&gt;""),ROUND((J165*K165)*Assumptions!$E$10,0),"")</f>
        <v/>
      </c>
      <c r="N165" s="10">
        <f>IF(G165&lt;&gt;"",Assumptions!$E$11,"")</f>
        <v/>
      </c>
      <c r="O165" s="10">
        <f>IF(AND(J165&lt;&gt;"",K165&lt;&gt;""),MAX(0,IF(I165&lt;&gt;"",MIN(I165,(J165*K165)-L165-M165-N165), (J165*K165)-L165-M165-N165)),"")</f>
        <v/>
      </c>
    </row>
    <row r="166">
      <c r="I166" s="10" t="n"/>
      <c r="J166" s="10" t="n"/>
      <c r="K166" s="11">
        <f>IFERROR(VLOOKUP(G166,Assumptions!$D$4:$E$8,2,FALSE),"")</f>
        <v/>
      </c>
      <c r="L166" s="10" t="n"/>
      <c r="M166" s="10">
        <f>IF(AND(J166&lt;&gt;"",K166&lt;&gt;""),ROUND((J166*K166)*Assumptions!$E$10,0),"")</f>
        <v/>
      </c>
      <c r="N166" s="10">
        <f>IF(G166&lt;&gt;"",Assumptions!$E$11,"")</f>
        <v/>
      </c>
      <c r="O166" s="10">
        <f>IF(AND(J166&lt;&gt;"",K166&lt;&gt;""),MAX(0,IF(I166&lt;&gt;"",MIN(I166,(J166*K166)-L166-M166-N166), (J166*K166)-L166-M166-N166)),"")</f>
        <v/>
      </c>
    </row>
    <row r="167">
      <c r="I167" s="10" t="n"/>
      <c r="J167" s="10" t="n"/>
      <c r="K167" s="11">
        <f>IFERROR(VLOOKUP(G167,Assumptions!$D$4:$E$8,2,FALSE),"")</f>
        <v/>
      </c>
      <c r="L167" s="10" t="n"/>
      <c r="M167" s="10">
        <f>IF(AND(J167&lt;&gt;"",K167&lt;&gt;""),ROUND((J167*K167)*Assumptions!$E$10,0),"")</f>
        <v/>
      </c>
      <c r="N167" s="10">
        <f>IF(G167&lt;&gt;"",Assumptions!$E$11,"")</f>
        <v/>
      </c>
      <c r="O167" s="10">
        <f>IF(AND(J167&lt;&gt;"",K167&lt;&gt;""),MAX(0,IF(I167&lt;&gt;"",MIN(I167,(J167*K167)-L167-M167-N167), (J167*K167)-L167-M167-N167)),"")</f>
        <v/>
      </c>
    </row>
    <row r="168">
      <c r="I168" s="10" t="n"/>
      <c r="J168" s="10" t="n"/>
      <c r="K168" s="11">
        <f>IFERROR(VLOOKUP(G168,Assumptions!$D$4:$E$8,2,FALSE),"")</f>
        <v/>
      </c>
      <c r="L168" s="10" t="n"/>
      <c r="M168" s="10">
        <f>IF(AND(J168&lt;&gt;"",K168&lt;&gt;""),ROUND((J168*K168)*Assumptions!$E$10,0),"")</f>
        <v/>
      </c>
      <c r="N168" s="10">
        <f>IF(G168&lt;&gt;"",Assumptions!$E$11,"")</f>
        <v/>
      </c>
      <c r="O168" s="10">
        <f>IF(AND(J168&lt;&gt;"",K168&lt;&gt;""),MAX(0,IF(I168&lt;&gt;"",MIN(I168,(J168*K168)-L168-M168-N168), (J168*K168)-L168-M168-N168)),"")</f>
        <v/>
      </c>
    </row>
    <row r="169">
      <c r="I169" s="10" t="n"/>
      <c r="J169" s="10" t="n"/>
      <c r="K169" s="11">
        <f>IFERROR(VLOOKUP(G169,Assumptions!$D$4:$E$8,2,FALSE),"")</f>
        <v/>
      </c>
      <c r="L169" s="10" t="n"/>
      <c r="M169" s="10">
        <f>IF(AND(J169&lt;&gt;"",K169&lt;&gt;""),ROUND((J169*K169)*Assumptions!$E$10,0),"")</f>
        <v/>
      </c>
      <c r="N169" s="10">
        <f>IF(G169&lt;&gt;"",Assumptions!$E$11,"")</f>
        <v/>
      </c>
      <c r="O169" s="10">
        <f>IF(AND(J169&lt;&gt;"",K169&lt;&gt;""),MAX(0,IF(I169&lt;&gt;"",MIN(I169,(J169*K169)-L169-M169-N169), (J169*K169)-L169-M169-N169)),"")</f>
        <v/>
      </c>
    </row>
    <row r="170">
      <c r="I170" s="10" t="n"/>
      <c r="J170" s="10" t="n"/>
      <c r="K170" s="11">
        <f>IFERROR(VLOOKUP(G170,Assumptions!$D$4:$E$8,2,FALSE),"")</f>
        <v/>
      </c>
      <c r="L170" s="10" t="n"/>
      <c r="M170" s="10">
        <f>IF(AND(J170&lt;&gt;"",K170&lt;&gt;""),ROUND((J170*K170)*Assumptions!$E$10,0),"")</f>
        <v/>
      </c>
      <c r="N170" s="10">
        <f>IF(G170&lt;&gt;"",Assumptions!$E$11,"")</f>
        <v/>
      </c>
      <c r="O170" s="10">
        <f>IF(AND(J170&lt;&gt;"",K170&lt;&gt;""),MAX(0,IF(I170&lt;&gt;"",MIN(I170,(J170*K170)-L170-M170-N170), (J170*K170)-L170-M170-N170)),"")</f>
        <v/>
      </c>
    </row>
    <row r="171">
      <c r="I171" s="10" t="n"/>
      <c r="J171" s="10" t="n"/>
      <c r="K171" s="11">
        <f>IFERROR(VLOOKUP(G171,Assumptions!$D$4:$E$8,2,FALSE),"")</f>
        <v/>
      </c>
      <c r="L171" s="10" t="n"/>
      <c r="M171" s="10">
        <f>IF(AND(J171&lt;&gt;"",K171&lt;&gt;""),ROUND((J171*K171)*Assumptions!$E$10,0),"")</f>
        <v/>
      </c>
      <c r="N171" s="10">
        <f>IF(G171&lt;&gt;"",Assumptions!$E$11,"")</f>
        <v/>
      </c>
      <c r="O171" s="10">
        <f>IF(AND(J171&lt;&gt;"",K171&lt;&gt;""),MAX(0,IF(I171&lt;&gt;"",MIN(I171,(J171*K171)-L171-M171-N171), (J171*K171)-L171-M171-N171)),"")</f>
        <v/>
      </c>
    </row>
    <row r="172">
      <c r="I172" s="10" t="n"/>
      <c r="J172" s="10" t="n"/>
      <c r="K172" s="11">
        <f>IFERROR(VLOOKUP(G172,Assumptions!$D$4:$E$8,2,FALSE),"")</f>
        <v/>
      </c>
      <c r="L172" s="10" t="n"/>
      <c r="M172" s="10">
        <f>IF(AND(J172&lt;&gt;"",K172&lt;&gt;""),ROUND((J172*K172)*Assumptions!$E$10,0),"")</f>
        <v/>
      </c>
      <c r="N172" s="10">
        <f>IF(G172&lt;&gt;"",Assumptions!$E$11,"")</f>
        <v/>
      </c>
      <c r="O172" s="10">
        <f>IF(AND(J172&lt;&gt;"",K172&lt;&gt;""),MAX(0,IF(I172&lt;&gt;"",MIN(I172,(J172*K172)-L172-M172-N172), (J172*K172)-L172-M172-N172)),"")</f>
        <v/>
      </c>
    </row>
    <row r="173">
      <c r="I173" s="10" t="n"/>
      <c r="J173" s="10" t="n"/>
      <c r="K173" s="11">
        <f>IFERROR(VLOOKUP(G173,Assumptions!$D$4:$E$8,2,FALSE),"")</f>
        <v/>
      </c>
      <c r="L173" s="10" t="n"/>
      <c r="M173" s="10">
        <f>IF(AND(J173&lt;&gt;"",K173&lt;&gt;""),ROUND((J173*K173)*Assumptions!$E$10,0),"")</f>
        <v/>
      </c>
      <c r="N173" s="10">
        <f>IF(G173&lt;&gt;"",Assumptions!$E$11,"")</f>
        <v/>
      </c>
      <c r="O173" s="10">
        <f>IF(AND(J173&lt;&gt;"",K173&lt;&gt;""),MAX(0,IF(I173&lt;&gt;"",MIN(I173,(J173*K173)-L173-M173-N173), (J173*K173)-L173-M173-N173)),"")</f>
        <v/>
      </c>
    </row>
    <row r="174">
      <c r="I174" s="10" t="n"/>
      <c r="J174" s="10" t="n"/>
      <c r="K174" s="11">
        <f>IFERROR(VLOOKUP(G174,Assumptions!$D$4:$E$8,2,FALSE),"")</f>
        <v/>
      </c>
      <c r="L174" s="10" t="n"/>
      <c r="M174" s="10">
        <f>IF(AND(J174&lt;&gt;"",K174&lt;&gt;""),ROUND((J174*K174)*Assumptions!$E$10,0),"")</f>
        <v/>
      </c>
      <c r="N174" s="10">
        <f>IF(G174&lt;&gt;"",Assumptions!$E$11,"")</f>
        <v/>
      </c>
      <c r="O174" s="10">
        <f>IF(AND(J174&lt;&gt;"",K174&lt;&gt;""),MAX(0,IF(I174&lt;&gt;"",MIN(I174,(J174*K174)-L174-M174-N174), (J174*K174)-L174-M174-N174)),"")</f>
        <v/>
      </c>
    </row>
    <row r="175">
      <c r="I175" s="10" t="n"/>
      <c r="J175" s="10" t="n"/>
      <c r="K175" s="11">
        <f>IFERROR(VLOOKUP(G175,Assumptions!$D$4:$E$8,2,FALSE),"")</f>
        <v/>
      </c>
      <c r="L175" s="10" t="n"/>
      <c r="M175" s="10">
        <f>IF(AND(J175&lt;&gt;"",K175&lt;&gt;""),ROUND((J175*K175)*Assumptions!$E$10,0),"")</f>
        <v/>
      </c>
      <c r="N175" s="10">
        <f>IF(G175&lt;&gt;"",Assumptions!$E$11,"")</f>
        <v/>
      </c>
      <c r="O175" s="10">
        <f>IF(AND(J175&lt;&gt;"",K175&lt;&gt;""),MAX(0,IF(I175&lt;&gt;"",MIN(I175,(J175*K175)-L175-M175-N175), (J175*K175)-L175-M175-N175)),"")</f>
        <v/>
      </c>
    </row>
    <row r="176">
      <c r="I176" s="10" t="n"/>
      <c r="J176" s="10" t="n"/>
      <c r="K176" s="11">
        <f>IFERROR(VLOOKUP(G176,Assumptions!$D$4:$E$8,2,FALSE),"")</f>
        <v/>
      </c>
      <c r="L176" s="10" t="n"/>
      <c r="M176" s="10">
        <f>IF(AND(J176&lt;&gt;"",K176&lt;&gt;""),ROUND((J176*K176)*Assumptions!$E$10,0),"")</f>
        <v/>
      </c>
      <c r="N176" s="10">
        <f>IF(G176&lt;&gt;"",Assumptions!$E$11,"")</f>
        <v/>
      </c>
      <c r="O176" s="10">
        <f>IF(AND(J176&lt;&gt;"",K176&lt;&gt;""),MAX(0,IF(I176&lt;&gt;"",MIN(I176,(J176*K176)-L176-M176-N176), (J176*K176)-L176-M176-N176)),"")</f>
        <v/>
      </c>
    </row>
    <row r="177">
      <c r="I177" s="10" t="n"/>
      <c r="J177" s="10" t="n"/>
      <c r="K177" s="11">
        <f>IFERROR(VLOOKUP(G177,Assumptions!$D$4:$E$8,2,FALSE),"")</f>
        <v/>
      </c>
      <c r="L177" s="10" t="n"/>
      <c r="M177" s="10">
        <f>IF(AND(J177&lt;&gt;"",K177&lt;&gt;""),ROUND((J177*K177)*Assumptions!$E$10,0),"")</f>
        <v/>
      </c>
      <c r="N177" s="10">
        <f>IF(G177&lt;&gt;"",Assumptions!$E$11,"")</f>
        <v/>
      </c>
      <c r="O177" s="10">
        <f>IF(AND(J177&lt;&gt;"",K177&lt;&gt;""),MAX(0,IF(I177&lt;&gt;"",MIN(I177,(J177*K177)-L177-M177-N177), (J177*K177)-L177-M177-N177)),"")</f>
        <v/>
      </c>
    </row>
    <row r="178">
      <c r="I178" s="10" t="n"/>
      <c r="J178" s="10" t="n"/>
      <c r="K178" s="11">
        <f>IFERROR(VLOOKUP(G178,Assumptions!$D$4:$E$8,2,FALSE),"")</f>
        <v/>
      </c>
      <c r="L178" s="10" t="n"/>
      <c r="M178" s="10">
        <f>IF(AND(J178&lt;&gt;"",K178&lt;&gt;""),ROUND((J178*K178)*Assumptions!$E$10,0),"")</f>
        <v/>
      </c>
      <c r="N178" s="10">
        <f>IF(G178&lt;&gt;"",Assumptions!$E$11,"")</f>
        <v/>
      </c>
      <c r="O178" s="10">
        <f>IF(AND(J178&lt;&gt;"",K178&lt;&gt;""),MAX(0,IF(I178&lt;&gt;"",MIN(I178,(J178*K178)-L178-M178-N178), (J178*K178)-L178-M178-N178)),"")</f>
        <v/>
      </c>
    </row>
    <row r="179">
      <c r="I179" s="10" t="n"/>
      <c r="J179" s="10" t="n"/>
      <c r="K179" s="11">
        <f>IFERROR(VLOOKUP(G179,Assumptions!$D$4:$E$8,2,FALSE),"")</f>
        <v/>
      </c>
      <c r="L179" s="10" t="n"/>
      <c r="M179" s="10">
        <f>IF(AND(J179&lt;&gt;"",K179&lt;&gt;""),ROUND((J179*K179)*Assumptions!$E$10,0),"")</f>
        <v/>
      </c>
      <c r="N179" s="10">
        <f>IF(G179&lt;&gt;"",Assumptions!$E$11,"")</f>
        <v/>
      </c>
      <c r="O179" s="10">
        <f>IF(AND(J179&lt;&gt;"",K179&lt;&gt;""),MAX(0,IF(I179&lt;&gt;"",MIN(I179,(J179*K179)-L179-M179-N179), (J179*K179)-L179-M179-N179)),"")</f>
        <v/>
      </c>
    </row>
    <row r="180">
      <c r="I180" s="10" t="n"/>
      <c r="J180" s="10" t="n"/>
      <c r="K180" s="11">
        <f>IFERROR(VLOOKUP(G180,Assumptions!$D$4:$E$8,2,FALSE),"")</f>
        <v/>
      </c>
      <c r="L180" s="10" t="n"/>
      <c r="M180" s="10">
        <f>IF(AND(J180&lt;&gt;"",K180&lt;&gt;""),ROUND((J180*K180)*Assumptions!$E$10,0),"")</f>
        <v/>
      </c>
      <c r="N180" s="10">
        <f>IF(G180&lt;&gt;"",Assumptions!$E$11,"")</f>
        <v/>
      </c>
      <c r="O180" s="10">
        <f>IF(AND(J180&lt;&gt;"",K180&lt;&gt;""),MAX(0,IF(I180&lt;&gt;"",MIN(I180,(J180*K180)-L180-M180-N180), (J180*K180)-L180-M180-N180)),"")</f>
        <v/>
      </c>
    </row>
    <row r="181">
      <c r="I181" s="10" t="n"/>
      <c r="J181" s="10" t="n"/>
      <c r="K181" s="11">
        <f>IFERROR(VLOOKUP(G181,Assumptions!$D$4:$E$8,2,FALSE),"")</f>
        <v/>
      </c>
      <c r="L181" s="10" t="n"/>
      <c r="M181" s="10">
        <f>IF(AND(J181&lt;&gt;"",K181&lt;&gt;""),ROUND((J181*K181)*Assumptions!$E$10,0),"")</f>
        <v/>
      </c>
      <c r="N181" s="10">
        <f>IF(G181&lt;&gt;"",Assumptions!$E$11,"")</f>
        <v/>
      </c>
      <c r="O181" s="10">
        <f>IF(AND(J181&lt;&gt;"",K181&lt;&gt;""),MAX(0,IF(I181&lt;&gt;"",MIN(I181,(J181*K181)-L181-M181-N181), (J181*K181)-L181-M181-N181)),"")</f>
        <v/>
      </c>
    </row>
    <row r="182">
      <c r="I182" s="10" t="n"/>
      <c r="J182" s="10" t="n"/>
      <c r="K182" s="11">
        <f>IFERROR(VLOOKUP(G182,Assumptions!$D$4:$E$8,2,FALSE),"")</f>
        <v/>
      </c>
      <c r="L182" s="10" t="n"/>
      <c r="M182" s="10">
        <f>IF(AND(J182&lt;&gt;"",K182&lt;&gt;""),ROUND((J182*K182)*Assumptions!$E$10,0),"")</f>
        <v/>
      </c>
      <c r="N182" s="10">
        <f>IF(G182&lt;&gt;"",Assumptions!$E$11,"")</f>
        <v/>
      </c>
      <c r="O182" s="10">
        <f>IF(AND(J182&lt;&gt;"",K182&lt;&gt;""),MAX(0,IF(I182&lt;&gt;"",MIN(I182,(J182*K182)-L182-M182-N182), (J182*K182)-L182-M182-N182)),"")</f>
        <v/>
      </c>
    </row>
    <row r="183">
      <c r="I183" s="10" t="n"/>
      <c r="J183" s="10" t="n"/>
      <c r="K183" s="11">
        <f>IFERROR(VLOOKUP(G183,Assumptions!$D$4:$E$8,2,FALSE),"")</f>
        <v/>
      </c>
      <c r="L183" s="10" t="n"/>
      <c r="M183" s="10">
        <f>IF(AND(J183&lt;&gt;"",K183&lt;&gt;""),ROUND((J183*K183)*Assumptions!$E$10,0),"")</f>
        <v/>
      </c>
      <c r="N183" s="10">
        <f>IF(G183&lt;&gt;"",Assumptions!$E$11,"")</f>
        <v/>
      </c>
      <c r="O183" s="10">
        <f>IF(AND(J183&lt;&gt;"",K183&lt;&gt;""),MAX(0,IF(I183&lt;&gt;"",MIN(I183,(J183*K183)-L183-M183-N183), (J183*K183)-L183-M183-N183)),"")</f>
        <v/>
      </c>
    </row>
    <row r="184">
      <c r="I184" s="10" t="n"/>
      <c r="J184" s="10" t="n"/>
      <c r="K184" s="11">
        <f>IFERROR(VLOOKUP(G184,Assumptions!$D$4:$E$8,2,FALSE),"")</f>
        <v/>
      </c>
      <c r="L184" s="10" t="n"/>
      <c r="M184" s="10">
        <f>IF(AND(J184&lt;&gt;"",K184&lt;&gt;""),ROUND((J184*K184)*Assumptions!$E$10,0),"")</f>
        <v/>
      </c>
      <c r="N184" s="10">
        <f>IF(G184&lt;&gt;"",Assumptions!$E$11,"")</f>
        <v/>
      </c>
      <c r="O184" s="10">
        <f>IF(AND(J184&lt;&gt;"",K184&lt;&gt;""),MAX(0,IF(I184&lt;&gt;"",MIN(I184,(J184*K184)-L184-M184-N184), (J184*K184)-L184-M184-N184)),"")</f>
        <v/>
      </c>
    </row>
    <row r="185">
      <c r="I185" s="10" t="n"/>
      <c r="J185" s="10" t="n"/>
      <c r="K185" s="11">
        <f>IFERROR(VLOOKUP(G185,Assumptions!$D$4:$E$8,2,FALSE),"")</f>
        <v/>
      </c>
      <c r="L185" s="10" t="n"/>
      <c r="M185" s="10">
        <f>IF(AND(J185&lt;&gt;"",K185&lt;&gt;""),ROUND((J185*K185)*Assumptions!$E$10,0),"")</f>
        <v/>
      </c>
      <c r="N185" s="10">
        <f>IF(G185&lt;&gt;"",Assumptions!$E$11,"")</f>
        <v/>
      </c>
      <c r="O185" s="10">
        <f>IF(AND(J185&lt;&gt;"",K185&lt;&gt;""),MAX(0,IF(I185&lt;&gt;"",MIN(I185,(J185*K185)-L185-M185-N185), (J185*K185)-L185-M185-N185)),"")</f>
        <v/>
      </c>
    </row>
    <row r="186">
      <c r="I186" s="10" t="n"/>
      <c r="J186" s="10" t="n"/>
      <c r="K186" s="11">
        <f>IFERROR(VLOOKUP(G186,Assumptions!$D$4:$E$8,2,FALSE),"")</f>
        <v/>
      </c>
      <c r="L186" s="10" t="n"/>
      <c r="M186" s="10">
        <f>IF(AND(J186&lt;&gt;"",K186&lt;&gt;""),ROUND((J186*K186)*Assumptions!$E$10,0),"")</f>
        <v/>
      </c>
      <c r="N186" s="10">
        <f>IF(G186&lt;&gt;"",Assumptions!$E$11,"")</f>
        <v/>
      </c>
      <c r="O186" s="10">
        <f>IF(AND(J186&lt;&gt;"",K186&lt;&gt;""),MAX(0,IF(I186&lt;&gt;"",MIN(I186,(J186*K186)-L186-M186-N186), (J186*K186)-L186-M186-N186)),"")</f>
        <v/>
      </c>
    </row>
    <row r="187">
      <c r="I187" s="10" t="n"/>
      <c r="J187" s="10" t="n"/>
      <c r="K187" s="11">
        <f>IFERROR(VLOOKUP(G187,Assumptions!$D$4:$E$8,2,FALSE),"")</f>
        <v/>
      </c>
      <c r="L187" s="10" t="n"/>
      <c r="M187" s="10">
        <f>IF(AND(J187&lt;&gt;"",K187&lt;&gt;""),ROUND((J187*K187)*Assumptions!$E$10,0),"")</f>
        <v/>
      </c>
      <c r="N187" s="10">
        <f>IF(G187&lt;&gt;"",Assumptions!$E$11,"")</f>
        <v/>
      </c>
      <c r="O187" s="10">
        <f>IF(AND(J187&lt;&gt;"",K187&lt;&gt;""),MAX(0,IF(I187&lt;&gt;"",MIN(I187,(J187*K187)-L187-M187-N187), (J187*K187)-L187-M187-N187)),"")</f>
        <v/>
      </c>
    </row>
    <row r="188">
      <c r="I188" s="10" t="n"/>
      <c r="J188" s="10" t="n"/>
      <c r="K188" s="11">
        <f>IFERROR(VLOOKUP(G188,Assumptions!$D$4:$E$8,2,FALSE),"")</f>
        <v/>
      </c>
      <c r="L188" s="10" t="n"/>
      <c r="M188" s="10">
        <f>IF(AND(J188&lt;&gt;"",K188&lt;&gt;""),ROUND((J188*K188)*Assumptions!$E$10,0),"")</f>
        <v/>
      </c>
      <c r="N188" s="10">
        <f>IF(G188&lt;&gt;"",Assumptions!$E$11,"")</f>
        <v/>
      </c>
      <c r="O188" s="10">
        <f>IF(AND(J188&lt;&gt;"",K188&lt;&gt;""),MAX(0,IF(I188&lt;&gt;"",MIN(I188,(J188*K188)-L188-M188-N188), (J188*K188)-L188-M188-N188)),"")</f>
        <v/>
      </c>
    </row>
    <row r="189">
      <c r="I189" s="10" t="n"/>
      <c r="J189" s="10" t="n"/>
      <c r="K189" s="11">
        <f>IFERROR(VLOOKUP(G189,Assumptions!$D$4:$E$8,2,FALSE),"")</f>
        <v/>
      </c>
      <c r="L189" s="10" t="n"/>
      <c r="M189" s="10">
        <f>IF(AND(J189&lt;&gt;"",K189&lt;&gt;""),ROUND((J189*K189)*Assumptions!$E$10,0),"")</f>
        <v/>
      </c>
      <c r="N189" s="10">
        <f>IF(G189&lt;&gt;"",Assumptions!$E$11,"")</f>
        <v/>
      </c>
      <c r="O189" s="10">
        <f>IF(AND(J189&lt;&gt;"",K189&lt;&gt;""),MAX(0,IF(I189&lt;&gt;"",MIN(I189,(J189*K189)-L189-M189-N189), (J189*K189)-L189-M189-N189)),"")</f>
        <v/>
      </c>
    </row>
    <row r="190">
      <c r="I190" s="10" t="n"/>
      <c r="J190" s="10" t="n"/>
      <c r="K190" s="11">
        <f>IFERROR(VLOOKUP(G190,Assumptions!$D$4:$E$8,2,FALSE),"")</f>
        <v/>
      </c>
      <c r="L190" s="10" t="n"/>
      <c r="M190" s="10">
        <f>IF(AND(J190&lt;&gt;"",K190&lt;&gt;""),ROUND((J190*K190)*Assumptions!$E$10,0),"")</f>
        <v/>
      </c>
      <c r="N190" s="10">
        <f>IF(G190&lt;&gt;"",Assumptions!$E$11,"")</f>
        <v/>
      </c>
      <c r="O190" s="10">
        <f>IF(AND(J190&lt;&gt;"",K190&lt;&gt;""),MAX(0,IF(I190&lt;&gt;"",MIN(I190,(J190*K190)-L190-M190-N190), (J190*K190)-L190-M190-N190)),"")</f>
        <v/>
      </c>
    </row>
    <row r="191">
      <c r="I191" s="10" t="n"/>
      <c r="J191" s="10" t="n"/>
      <c r="K191" s="11">
        <f>IFERROR(VLOOKUP(G191,Assumptions!$D$4:$E$8,2,FALSE),"")</f>
        <v/>
      </c>
      <c r="L191" s="10" t="n"/>
      <c r="M191" s="10">
        <f>IF(AND(J191&lt;&gt;"",K191&lt;&gt;""),ROUND((J191*K191)*Assumptions!$E$10,0),"")</f>
        <v/>
      </c>
      <c r="N191" s="10">
        <f>IF(G191&lt;&gt;"",Assumptions!$E$11,"")</f>
        <v/>
      </c>
      <c r="O191" s="10">
        <f>IF(AND(J191&lt;&gt;"",K191&lt;&gt;""),MAX(0,IF(I191&lt;&gt;"",MIN(I191,(J191*K191)-L191-M191-N191), (J191*K191)-L191-M191-N191)),"")</f>
        <v/>
      </c>
    </row>
    <row r="192">
      <c r="I192" s="10" t="n"/>
      <c r="J192" s="10" t="n"/>
      <c r="K192" s="11">
        <f>IFERROR(VLOOKUP(G192,Assumptions!$D$4:$E$8,2,FALSE),"")</f>
        <v/>
      </c>
      <c r="L192" s="10" t="n"/>
      <c r="M192" s="10">
        <f>IF(AND(J192&lt;&gt;"",K192&lt;&gt;""),ROUND((J192*K192)*Assumptions!$E$10,0),"")</f>
        <v/>
      </c>
      <c r="N192" s="10">
        <f>IF(G192&lt;&gt;"",Assumptions!$E$11,"")</f>
        <v/>
      </c>
      <c r="O192" s="10">
        <f>IF(AND(J192&lt;&gt;"",K192&lt;&gt;""),MAX(0,IF(I192&lt;&gt;"",MIN(I192,(J192*K192)-L192-M192-N192), (J192*K192)-L192-M192-N192)),"")</f>
        <v/>
      </c>
    </row>
    <row r="193">
      <c r="I193" s="10" t="n"/>
      <c r="J193" s="10" t="n"/>
      <c r="K193" s="11">
        <f>IFERROR(VLOOKUP(G193,Assumptions!$D$4:$E$8,2,FALSE),"")</f>
        <v/>
      </c>
      <c r="L193" s="10" t="n"/>
      <c r="M193" s="10">
        <f>IF(AND(J193&lt;&gt;"",K193&lt;&gt;""),ROUND((J193*K193)*Assumptions!$E$10,0),"")</f>
        <v/>
      </c>
      <c r="N193" s="10">
        <f>IF(G193&lt;&gt;"",Assumptions!$E$11,"")</f>
        <v/>
      </c>
      <c r="O193" s="10">
        <f>IF(AND(J193&lt;&gt;"",K193&lt;&gt;""),MAX(0,IF(I193&lt;&gt;"",MIN(I193,(J193*K193)-L193-M193-N193), (J193*K193)-L193-M193-N193)),"")</f>
        <v/>
      </c>
    </row>
    <row r="194">
      <c r="I194" s="10" t="n"/>
      <c r="J194" s="10" t="n"/>
      <c r="K194" s="11">
        <f>IFERROR(VLOOKUP(G194,Assumptions!$D$4:$E$8,2,FALSE),"")</f>
        <v/>
      </c>
      <c r="L194" s="10" t="n"/>
      <c r="M194" s="10">
        <f>IF(AND(J194&lt;&gt;"",K194&lt;&gt;""),ROUND((J194*K194)*Assumptions!$E$10,0),"")</f>
        <v/>
      </c>
      <c r="N194" s="10">
        <f>IF(G194&lt;&gt;"",Assumptions!$E$11,"")</f>
        <v/>
      </c>
      <c r="O194" s="10">
        <f>IF(AND(J194&lt;&gt;"",K194&lt;&gt;""),MAX(0,IF(I194&lt;&gt;"",MIN(I194,(J194*K194)-L194-M194-N194), (J194*K194)-L194-M194-N194)),"")</f>
        <v/>
      </c>
    </row>
    <row r="195">
      <c r="I195" s="10" t="n"/>
      <c r="J195" s="10" t="n"/>
      <c r="K195" s="11">
        <f>IFERROR(VLOOKUP(G195,Assumptions!$D$4:$E$8,2,FALSE),"")</f>
        <v/>
      </c>
      <c r="L195" s="10" t="n"/>
      <c r="M195" s="10">
        <f>IF(AND(J195&lt;&gt;"",K195&lt;&gt;""),ROUND((J195*K195)*Assumptions!$E$10,0),"")</f>
        <v/>
      </c>
      <c r="N195" s="10">
        <f>IF(G195&lt;&gt;"",Assumptions!$E$11,"")</f>
        <v/>
      </c>
      <c r="O195" s="10">
        <f>IF(AND(J195&lt;&gt;"",K195&lt;&gt;""),MAX(0,IF(I195&lt;&gt;"",MIN(I195,(J195*K195)-L195-M195-N195), (J195*K195)-L195-M195-N195)),"")</f>
        <v/>
      </c>
    </row>
    <row r="196">
      <c r="I196" s="10" t="n"/>
      <c r="J196" s="10" t="n"/>
      <c r="K196" s="11">
        <f>IFERROR(VLOOKUP(G196,Assumptions!$D$4:$E$8,2,FALSE),"")</f>
        <v/>
      </c>
      <c r="L196" s="10" t="n"/>
      <c r="M196" s="10">
        <f>IF(AND(J196&lt;&gt;"",K196&lt;&gt;""),ROUND((J196*K196)*Assumptions!$E$10,0),"")</f>
        <v/>
      </c>
      <c r="N196" s="10">
        <f>IF(G196&lt;&gt;"",Assumptions!$E$11,"")</f>
        <v/>
      </c>
      <c r="O196" s="10">
        <f>IF(AND(J196&lt;&gt;"",K196&lt;&gt;""),MAX(0,IF(I196&lt;&gt;"",MIN(I196,(J196*K196)-L196-M196-N196), (J196*K196)-L196-M196-N196)),"")</f>
        <v/>
      </c>
    </row>
    <row r="197">
      <c r="I197" s="10" t="n"/>
      <c r="J197" s="10" t="n"/>
      <c r="K197" s="11">
        <f>IFERROR(VLOOKUP(G197,Assumptions!$D$4:$E$8,2,FALSE),"")</f>
        <v/>
      </c>
      <c r="L197" s="10" t="n"/>
      <c r="M197" s="10">
        <f>IF(AND(J197&lt;&gt;"",K197&lt;&gt;""),ROUND((J197*K197)*Assumptions!$E$10,0),"")</f>
        <v/>
      </c>
      <c r="N197" s="10">
        <f>IF(G197&lt;&gt;"",Assumptions!$E$11,"")</f>
        <v/>
      </c>
      <c r="O197" s="10">
        <f>IF(AND(J197&lt;&gt;"",K197&lt;&gt;""),MAX(0,IF(I197&lt;&gt;"",MIN(I197,(J197*K197)-L197-M197-N197), (J197*K197)-L197-M197-N197)),"")</f>
        <v/>
      </c>
    </row>
    <row r="198">
      <c r="I198" s="10" t="n"/>
      <c r="J198" s="10" t="n"/>
      <c r="K198" s="11">
        <f>IFERROR(VLOOKUP(G198,Assumptions!$D$4:$E$8,2,FALSE),"")</f>
        <v/>
      </c>
      <c r="L198" s="10" t="n"/>
      <c r="M198" s="10">
        <f>IF(AND(J198&lt;&gt;"",K198&lt;&gt;""),ROUND((J198*K198)*Assumptions!$E$10,0),"")</f>
        <v/>
      </c>
      <c r="N198" s="10">
        <f>IF(G198&lt;&gt;"",Assumptions!$E$11,"")</f>
        <v/>
      </c>
      <c r="O198" s="10">
        <f>IF(AND(J198&lt;&gt;"",K198&lt;&gt;""),MAX(0,IF(I198&lt;&gt;"",MIN(I198,(J198*K198)-L198-M198-N198), (J198*K198)-L198-M198-N198)),"")</f>
        <v/>
      </c>
    </row>
    <row r="199">
      <c r="I199" s="10" t="n"/>
      <c r="J199" s="10" t="n"/>
      <c r="K199" s="11">
        <f>IFERROR(VLOOKUP(G199,Assumptions!$D$4:$E$8,2,FALSE),"")</f>
        <v/>
      </c>
      <c r="L199" s="10" t="n"/>
      <c r="M199" s="10">
        <f>IF(AND(J199&lt;&gt;"",K199&lt;&gt;""),ROUND((J199*K199)*Assumptions!$E$10,0),"")</f>
        <v/>
      </c>
      <c r="N199" s="10">
        <f>IF(G199&lt;&gt;"",Assumptions!$E$11,"")</f>
        <v/>
      </c>
      <c r="O199" s="10">
        <f>IF(AND(J199&lt;&gt;"",K199&lt;&gt;""),MAX(0,IF(I199&lt;&gt;"",MIN(I199,(J199*K199)-L199-M199-N199), (J199*K199)-L199-M199-N199)),"")</f>
        <v/>
      </c>
    </row>
    <row r="200">
      <c r="I200" s="10" t="n"/>
      <c r="J200" s="10" t="n"/>
      <c r="K200" s="11">
        <f>IFERROR(VLOOKUP(G200,Assumptions!$D$4:$E$8,2,FALSE),"")</f>
        <v/>
      </c>
      <c r="L200" s="10" t="n"/>
      <c r="M200" s="10">
        <f>IF(AND(J200&lt;&gt;"",K200&lt;&gt;""),ROUND((J200*K200)*Assumptions!$E$10,0),"")</f>
        <v/>
      </c>
      <c r="N200" s="10">
        <f>IF(G200&lt;&gt;"",Assumptions!$E$11,"")</f>
        <v/>
      </c>
      <c r="O200" s="10">
        <f>IF(AND(J200&lt;&gt;"",K200&lt;&gt;""),MAX(0,IF(I200&lt;&gt;"",MIN(I200,(J200*K200)-L200-M200-N200), (J200*K200)-L200-M200-N200)),"")</f>
        <v/>
      </c>
    </row>
  </sheetData>
  <pageMargins left="0.75" right="0.75" top="1" bottom="1" header="0.5" footer="0.5"/>
  <tableParts count="1">
    <tablePart xmlns:r="http://schemas.openxmlformats.org/officeDocument/2006/relationships" r:id="rId1"/>
  </tableParts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R200"/>
  <sheetViews>
    <sheetView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0" customWidth="1" min="1" max="1"/>
    <col width="26" customWidth="1" min="2" max="2"/>
    <col width="26" customWidth="1" min="3" max="3"/>
    <col width="16" customWidth="1" min="4" max="4"/>
    <col width="12" customWidth="1" min="5" max="5"/>
    <col width="14" customWidth="1" min="6" max="6"/>
    <col width="14" customWidth="1" min="7" max="7"/>
    <col width="26" customWidth="1" min="8" max="8"/>
    <col width="20" customWidth="1" min="9" max="9"/>
    <col width="20" customWidth="1" min="10" max="10"/>
    <col width="14" customWidth="1" min="11" max="11"/>
    <col width="14" customWidth="1" min="12" max="12"/>
    <col width="14" customWidth="1" min="13" max="13"/>
    <col width="18" customWidth="1" min="14" max="14"/>
    <col width="24" customWidth="1" min="15" max="15"/>
    <col width="14" customWidth="1" min="16" max="16"/>
    <col width="18" customWidth="1" min="17" max="17"/>
    <col width="26" customWidth="1" min="18" max="18"/>
  </cols>
  <sheetData>
    <row r="1">
      <c r="A1" s="1" t="inlineStr">
        <is>
          <t>Charlotte County – Distressed Hospitality/Commercial Leads</t>
        </is>
      </c>
    </row>
    <row r="2">
      <c r="A2" s="2" t="inlineStr">
        <is>
          <t>Populate leads from auctions, REO, broker/off-market sources. Offer is computed from assumptions.</t>
        </is>
      </c>
    </row>
    <row r="4">
      <c r="A4" s="3" t="inlineStr">
        <is>
          <t>ID</t>
        </is>
      </c>
      <c r="B4" s="3" t="inlineStr">
        <is>
          <t>Property Name</t>
        </is>
      </c>
      <c r="C4" s="3" t="inlineStr">
        <is>
          <t>Address</t>
        </is>
      </c>
      <c r="D4" s="3" t="inlineStr">
        <is>
          <t>City</t>
        </is>
      </c>
      <c r="E4" s="3" t="inlineStr">
        <is>
          <t>County</t>
        </is>
      </c>
      <c r="F4" s="3" t="inlineStr">
        <is>
          <t>Property Type</t>
        </is>
      </c>
      <c r="G4" s="3" t="inlineStr">
        <is>
          <t>Distress Type</t>
        </is>
      </c>
      <c r="H4" s="3" t="inlineStr">
        <is>
          <t>Source URL</t>
        </is>
      </c>
      <c r="I4" s="3" t="inlineStr">
        <is>
          <t>Asking/Case Amount (USD)</t>
        </is>
      </c>
      <c r="J4" s="3" t="inlineStr">
        <is>
          <t>Est. Market Value (USD)</t>
        </is>
      </c>
      <c r="K4" s="3" t="inlineStr">
        <is>
          <t>Offer % of Value</t>
        </is>
      </c>
      <c r="L4" s="3" t="inlineStr">
        <is>
          <t>Est Rehab (USD)</t>
        </is>
      </c>
      <c r="M4" s="3" t="inlineStr">
        <is>
          <t>Est Closing (USD)</t>
        </is>
      </c>
      <c r="N4" s="3" t="inlineStr">
        <is>
          <t>Due Diligence Buffer (USD)</t>
        </is>
      </c>
      <c r="O4" s="3" t="inlineStr">
        <is>
          <t>Estimated Proposed Offer (USD)</t>
        </is>
      </c>
      <c r="P4" s="3" t="inlineStr">
        <is>
          <t>Status/Stage</t>
        </is>
      </c>
      <c r="Q4" s="3" t="inlineStr">
        <is>
          <t>Contact</t>
        </is>
      </c>
      <c r="R4" s="3" t="inlineStr">
        <is>
          <t>Notes</t>
        </is>
      </c>
    </row>
    <row r="5">
      <c r="A5" s="4" t="inlineStr"/>
      <c r="B5" s="4" t="inlineStr">
        <is>
          <t>Example – Replace with real lead</t>
        </is>
      </c>
      <c r="C5" s="4" t="inlineStr"/>
      <c r="D5" s="4" t="inlineStr"/>
      <c r="E5" s="4" t="inlineStr">
        <is>
          <t>Charlotte</t>
        </is>
      </c>
      <c r="F5" s="4" t="inlineStr">
        <is>
          <t>Commercial</t>
        </is>
      </c>
      <c r="G5" s="4" t="inlineStr">
        <is>
          <t>Foreclosure</t>
        </is>
      </c>
      <c r="H5" s="4" t="inlineStr">
        <is>
          <t>https://</t>
        </is>
      </c>
      <c r="I5" s="5" t="inlineStr"/>
      <c r="J5" s="5" t="inlineStr"/>
      <c r="K5" s="8">
        <f>IFERROR(VLOOKUP(G5,Assumptions!$D$4:$E$8,2,FALSE),"")</f>
        <v/>
      </c>
      <c r="L5" s="5" t="inlineStr"/>
      <c r="M5" s="5">
        <f>IF(AND(J5&lt;&gt;"",K5&lt;&gt;""),ROUND((J5*K5)*Assumptions!$E$10,0),"")</f>
        <v/>
      </c>
      <c r="N5" s="5">
        <f>IF(G5&lt;&gt;"",Assumptions!$E$11,"")</f>
        <v/>
      </c>
      <c r="O5" s="5">
        <f>IF(AND(J5&lt;&gt;"",K5&lt;&gt;""),MAX(0,IF(I5&lt;&gt;"",MIN(I5,(J5*K5)-L5-M5-N5), (J5*K5)-L5-M5-N5)),"")</f>
        <v/>
      </c>
      <c r="P5" s="4" t="inlineStr">
        <is>
          <t>Researching</t>
        </is>
      </c>
      <c r="Q5" s="4" t="inlineStr"/>
      <c r="R5" s="4" t="inlineStr"/>
    </row>
    <row r="6">
      <c r="A6" s="4" t="inlineStr"/>
      <c r="B6" s="4" t="inlineStr">
        <is>
          <t>Example – Replace with real lead</t>
        </is>
      </c>
      <c r="C6" s="4" t="inlineStr"/>
      <c r="D6" s="4" t="inlineStr"/>
      <c r="E6" s="4" t="inlineStr">
        <is>
          <t>Charlotte</t>
        </is>
      </c>
      <c r="F6" s="4" t="inlineStr">
        <is>
          <t>Hospitality</t>
        </is>
      </c>
      <c r="G6" s="4" t="inlineStr">
        <is>
          <t>Auction</t>
        </is>
      </c>
      <c r="H6" s="4" t="inlineStr">
        <is>
          <t>https://</t>
        </is>
      </c>
      <c r="I6" s="5" t="inlineStr"/>
      <c r="J6" s="5" t="inlineStr"/>
      <c r="K6" s="8">
        <f>IFERROR(VLOOKUP(G6,Assumptions!$D$4:$E$8,2,FALSE),"")</f>
        <v/>
      </c>
      <c r="L6" s="5" t="inlineStr"/>
      <c r="M6" s="5">
        <f>IF(AND(J6&lt;&gt;"",K6&lt;&gt;""),ROUND((J6*K6)*Assumptions!$E$10,0),"")</f>
        <v/>
      </c>
      <c r="N6" s="5">
        <f>IF(G6&lt;&gt;"",Assumptions!$E$11,"")</f>
        <v/>
      </c>
      <c r="O6" s="5">
        <f>IF(AND(J6&lt;&gt;"",K6&lt;&gt;""),MAX(0,IF(I6&lt;&gt;"",MIN(I6,(J6*K6)-L6-M6-N6), (J6*K6)-L6-M6-N6)),"")</f>
        <v/>
      </c>
      <c r="P6" s="4" t="inlineStr">
        <is>
          <t>Researching</t>
        </is>
      </c>
      <c r="Q6" s="4" t="inlineStr"/>
      <c r="R6" s="4" t="inlineStr"/>
    </row>
    <row r="7">
      <c r="I7" s="10" t="n"/>
      <c r="J7" s="10" t="n"/>
      <c r="K7" s="11">
        <f>IFERROR(VLOOKUP(G7,Assumptions!$D$4:$E$8,2,FALSE),"")</f>
        <v/>
      </c>
      <c r="L7" s="10" t="n"/>
      <c r="M7" s="10">
        <f>IF(AND(J7&lt;&gt;"",K7&lt;&gt;""),ROUND((J7*K7)*Assumptions!$E$10,0),"")</f>
        <v/>
      </c>
      <c r="N7" s="10">
        <f>IF(G7&lt;&gt;"",Assumptions!$E$11,"")</f>
        <v/>
      </c>
      <c r="O7" s="10">
        <f>IF(AND(J7&lt;&gt;"",K7&lt;&gt;""),MAX(0,IF(I7&lt;&gt;"",MIN(I7,(J7*K7)-L7-M7-N7), (J7*K7)-L7-M7-N7)),"")</f>
        <v/>
      </c>
    </row>
    <row r="8">
      <c r="I8" s="10" t="n"/>
      <c r="J8" s="10" t="n"/>
      <c r="K8" s="11">
        <f>IFERROR(VLOOKUP(G8,Assumptions!$D$4:$E$8,2,FALSE),"")</f>
        <v/>
      </c>
      <c r="L8" s="10" t="n"/>
      <c r="M8" s="10">
        <f>IF(AND(J8&lt;&gt;"",K8&lt;&gt;""),ROUND((J8*K8)*Assumptions!$E$10,0),"")</f>
        <v/>
      </c>
      <c r="N8" s="10">
        <f>IF(G8&lt;&gt;"",Assumptions!$E$11,"")</f>
        <v/>
      </c>
      <c r="O8" s="10">
        <f>IF(AND(J8&lt;&gt;"",K8&lt;&gt;""),MAX(0,IF(I8&lt;&gt;"",MIN(I8,(J8*K8)-L8-M8-N8), (J8*K8)-L8-M8-N8)),"")</f>
        <v/>
      </c>
    </row>
    <row r="9">
      <c r="I9" s="10" t="n"/>
      <c r="J9" s="10" t="n"/>
      <c r="K9" s="11">
        <f>IFERROR(VLOOKUP(G9,Assumptions!$D$4:$E$8,2,FALSE),"")</f>
        <v/>
      </c>
      <c r="L9" s="10" t="n"/>
      <c r="M9" s="10">
        <f>IF(AND(J9&lt;&gt;"",K9&lt;&gt;""),ROUND((J9*K9)*Assumptions!$E$10,0),"")</f>
        <v/>
      </c>
      <c r="N9" s="10">
        <f>IF(G9&lt;&gt;"",Assumptions!$E$11,"")</f>
        <v/>
      </c>
      <c r="O9" s="10">
        <f>IF(AND(J9&lt;&gt;"",K9&lt;&gt;""),MAX(0,IF(I9&lt;&gt;"",MIN(I9,(J9*K9)-L9-M9-N9), (J9*K9)-L9-M9-N9)),"")</f>
        <v/>
      </c>
    </row>
    <row r="10">
      <c r="I10" s="10" t="n"/>
      <c r="J10" s="10" t="n"/>
      <c r="K10" s="11">
        <f>IFERROR(VLOOKUP(G10,Assumptions!$D$4:$E$8,2,FALSE),"")</f>
        <v/>
      </c>
      <c r="L10" s="10" t="n"/>
      <c r="M10" s="10">
        <f>IF(AND(J10&lt;&gt;"",K10&lt;&gt;""),ROUND((J10*K10)*Assumptions!$E$10,0),"")</f>
        <v/>
      </c>
      <c r="N10" s="10">
        <f>IF(G10&lt;&gt;"",Assumptions!$E$11,"")</f>
        <v/>
      </c>
      <c r="O10" s="10">
        <f>IF(AND(J10&lt;&gt;"",K10&lt;&gt;""),MAX(0,IF(I10&lt;&gt;"",MIN(I10,(J10*K10)-L10-M10-N10), (J10*K10)-L10-M10-N10)),"")</f>
        <v/>
      </c>
    </row>
    <row r="11">
      <c r="I11" s="10" t="n"/>
      <c r="J11" s="10" t="n"/>
      <c r="K11" s="11">
        <f>IFERROR(VLOOKUP(G11,Assumptions!$D$4:$E$8,2,FALSE),"")</f>
        <v/>
      </c>
      <c r="L11" s="10" t="n"/>
      <c r="M11" s="10">
        <f>IF(AND(J11&lt;&gt;"",K11&lt;&gt;""),ROUND((J11*K11)*Assumptions!$E$10,0),"")</f>
        <v/>
      </c>
      <c r="N11" s="10">
        <f>IF(G11&lt;&gt;"",Assumptions!$E$11,"")</f>
        <v/>
      </c>
      <c r="O11" s="10">
        <f>IF(AND(J11&lt;&gt;"",K11&lt;&gt;""),MAX(0,IF(I11&lt;&gt;"",MIN(I11,(J11*K11)-L11-M11-N11), (J11*K11)-L11-M11-N11)),"")</f>
        <v/>
      </c>
    </row>
    <row r="12">
      <c r="I12" s="10" t="n"/>
      <c r="J12" s="10" t="n"/>
      <c r="K12" s="11">
        <f>IFERROR(VLOOKUP(G12,Assumptions!$D$4:$E$8,2,FALSE),"")</f>
        <v/>
      </c>
      <c r="L12" s="10" t="n"/>
      <c r="M12" s="10">
        <f>IF(AND(J12&lt;&gt;"",K12&lt;&gt;""),ROUND((J12*K12)*Assumptions!$E$10,0),"")</f>
        <v/>
      </c>
      <c r="N12" s="10">
        <f>IF(G12&lt;&gt;"",Assumptions!$E$11,"")</f>
        <v/>
      </c>
      <c r="O12" s="10">
        <f>IF(AND(J12&lt;&gt;"",K12&lt;&gt;""),MAX(0,IF(I12&lt;&gt;"",MIN(I12,(J12*K12)-L12-M12-N12), (J12*K12)-L12-M12-N12)),"")</f>
        <v/>
      </c>
    </row>
    <row r="13">
      <c r="I13" s="10" t="n"/>
      <c r="J13" s="10" t="n"/>
      <c r="K13" s="11">
        <f>IFERROR(VLOOKUP(G13,Assumptions!$D$4:$E$8,2,FALSE),"")</f>
        <v/>
      </c>
      <c r="L13" s="10" t="n"/>
      <c r="M13" s="10">
        <f>IF(AND(J13&lt;&gt;"",K13&lt;&gt;""),ROUND((J13*K13)*Assumptions!$E$10,0),"")</f>
        <v/>
      </c>
      <c r="N13" s="10">
        <f>IF(G13&lt;&gt;"",Assumptions!$E$11,"")</f>
        <v/>
      </c>
      <c r="O13" s="10">
        <f>IF(AND(J13&lt;&gt;"",K13&lt;&gt;""),MAX(0,IF(I13&lt;&gt;"",MIN(I13,(J13*K13)-L13-M13-N13), (J13*K13)-L13-M13-N13)),"")</f>
        <v/>
      </c>
    </row>
    <row r="14">
      <c r="I14" s="10" t="n"/>
      <c r="J14" s="10" t="n"/>
      <c r="K14" s="11">
        <f>IFERROR(VLOOKUP(G14,Assumptions!$D$4:$E$8,2,FALSE),"")</f>
        <v/>
      </c>
      <c r="L14" s="10" t="n"/>
      <c r="M14" s="10">
        <f>IF(AND(J14&lt;&gt;"",K14&lt;&gt;""),ROUND((J14*K14)*Assumptions!$E$10,0),"")</f>
        <v/>
      </c>
      <c r="N14" s="10">
        <f>IF(G14&lt;&gt;"",Assumptions!$E$11,"")</f>
        <v/>
      </c>
      <c r="O14" s="10">
        <f>IF(AND(J14&lt;&gt;"",K14&lt;&gt;""),MAX(0,IF(I14&lt;&gt;"",MIN(I14,(J14*K14)-L14-M14-N14), (J14*K14)-L14-M14-N14)),"")</f>
        <v/>
      </c>
    </row>
    <row r="15">
      <c r="I15" s="10" t="n"/>
      <c r="J15" s="10" t="n"/>
      <c r="K15" s="11">
        <f>IFERROR(VLOOKUP(G15,Assumptions!$D$4:$E$8,2,FALSE),"")</f>
        <v/>
      </c>
      <c r="L15" s="10" t="n"/>
      <c r="M15" s="10">
        <f>IF(AND(J15&lt;&gt;"",K15&lt;&gt;""),ROUND((J15*K15)*Assumptions!$E$10,0),"")</f>
        <v/>
      </c>
      <c r="N15" s="10">
        <f>IF(G15&lt;&gt;"",Assumptions!$E$11,"")</f>
        <v/>
      </c>
      <c r="O15" s="10">
        <f>IF(AND(J15&lt;&gt;"",K15&lt;&gt;""),MAX(0,IF(I15&lt;&gt;"",MIN(I15,(J15*K15)-L15-M15-N15), (J15*K15)-L15-M15-N15)),"")</f>
        <v/>
      </c>
    </row>
    <row r="16">
      <c r="I16" s="10" t="n"/>
      <c r="J16" s="10" t="n"/>
      <c r="K16" s="11">
        <f>IFERROR(VLOOKUP(G16,Assumptions!$D$4:$E$8,2,FALSE),"")</f>
        <v/>
      </c>
      <c r="L16" s="10" t="n"/>
      <c r="M16" s="10">
        <f>IF(AND(J16&lt;&gt;"",K16&lt;&gt;""),ROUND((J16*K16)*Assumptions!$E$10,0),"")</f>
        <v/>
      </c>
      <c r="N16" s="10">
        <f>IF(G16&lt;&gt;"",Assumptions!$E$11,"")</f>
        <v/>
      </c>
      <c r="O16" s="10">
        <f>IF(AND(J16&lt;&gt;"",K16&lt;&gt;""),MAX(0,IF(I16&lt;&gt;"",MIN(I16,(J16*K16)-L16-M16-N16), (J16*K16)-L16-M16-N16)),"")</f>
        <v/>
      </c>
    </row>
    <row r="17">
      <c r="I17" s="10" t="n"/>
      <c r="J17" s="10" t="n"/>
      <c r="K17" s="11">
        <f>IFERROR(VLOOKUP(G17,Assumptions!$D$4:$E$8,2,FALSE),"")</f>
        <v/>
      </c>
      <c r="L17" s="10" t="n"/>
      <c r="M17" s="10">
        <f>IF(AND(J17&lt;&gt;"",K17&lt;&gt;""),ROUND((J17*K17)*Assumptions!$E$10,0),"")</f>
        <v/>
      </c>
      <c r="N17" s="10">
        <f>IF(G17&lt;&gt;"",Assumptions!$E$11,"")</f>
        <v/>
      </c>
      <c r="O17" s="10">
        <f>IF(AND(J17&lt;&gt;"",K17&lt;&gt;""),MAX(0,IF(I17&lt;&gt;"",MIN(I17,(J17*K17)-L17-M17-N17), (J17*K17)-L17-M17-N17)),"")</f>
        <v/>
      </c>
    </row>
    <row r="18">
      <c r="I18" s="10" t="n"/>
      <c r="J18" s="10" t="n"/>
      <c r="K18" s="11">
        <f>IFERROR(VLOOKUP(G18,Assumptions!$D$4:$E$8,2,FALSE),"")</f>
        <v/>
      </c>
      <c r="L18" s="10" t="n"/>
      <c r="M18" s="10">
        <f>IF(AND(J18&lt;&gt;"",K18&lt;&gt;""),ROUND((J18*K18)*Assumptions!$E$10,0),"")</f>
        <v/>
      </c>
      <c r="N18" s="10">
        <f>IF(G18&lt;&gt;"",Assumptions!$E$11,"")</f>
        <v/>
      </c>
      <c r="O18" s="10">
        <f>IF(AND(J18&lt;&gt;"",K18&lt;&gt;""),MAX(0,IF(I18&lt;&gt;"",MIN(I18,(J18*K18)-L18-M18-N18), (J18*K18)-L18-M18-N18)),"")</f>
        <v/>
      </c>
    </row>
    <row r="19">
      <c r="I19" s="10" t="n"/>
      <c r="J19" s="10" t="n"/>
      <c r="K19" s="11">
        <f>IFERROR(VLOOKUP(G19,Assumptions!$D$4:$E$8,2,FALSE),"")</f>
        <v/>
      </c>
      <c r="L19" s="10" t="n"/>
      <c r="M19" s="10">
        <f>IF(AND(J19&lt;&gt;"",K19&lt;&gt;""),ROUND((J19*K19)*Assumptions!$E$10,0),"")</f>
        <v/>
      </c>
      <c r="N19" s="10">
        <f>IF(G19&lt;&gt;"",Assumptions!$E$11,"")</f>
        <v/>
      </c>
      <c r="O19" s="10">
        <f>IF(AND(J19&lt;&gt;"",K19&lt;&gt;""),MAX(0,IF(I19&lt;&gt;"",MIN(I19,(J19*K19)-L19-M19-N19), (J19*K19)-L19-M19-N19)),"")</f>
        <v/>
      </c>
    </row>
    <row r="20">
      <c r="I20" s="10" t="n"/>
      <c r="J20" s="10" t="n"/>
      <c r="K20" s="11">
        <f>IFERROR(VLOOKUP(G20,Assumptions!$D$4:$E$8,2,FALSE),"")</f>
        <v/>
      </c>
      <c r="L20" s="10" t="n"/>
      <c r="M20" s="10">
        <f>IF(AND(J20&lt;&gt;"",K20&lt;&gt;""),ROUND((J20*K20)*Assumptions!$E$10,0),"")</f>
        <v/>
      </c>
      <c r="N20" s="10">
        <f>IF(G20&lt;&gt;"",Assumptions!$E$11,"")</f>
        <v/>
      </c>
      <c r="O20" s="10">
        <f>IF(AND(J20&lt;&gt;"",K20&lt;&gt;""),MAX(0,IF(I20&lt;&gt;"",MIN(I20,(J20*K20)-L20-M20-N20), (J20*K20)-L20-M20-N20)),"")</f>
        <v/>
      </c>
    </row>
    <row r="21">
      <c r="I21" s="10" t="n"/>
      <c r="J21" s="10" t="n"/>
      <c r="K21" s="11">
        <f>IFERROR(VLOOKUP(G21,Assumptions!$D$4:$E$8,2,FALSE),"")</f>
        <v/>
      </c>
      <c r="L21" s="10" t="n"/>
      <c r="M21" s="10">
        <f>IF(AND(J21&lt;&gt;"",K21&lt;&gt;""),ROUND((J21*K21)*Assumptions!$E$10,0),"")</f>
        <v/>
      </c>
      <c r="N21" s="10">
        <f>IF(G21&lt;&gt;"",Assumptions!$E$11,"")</f>
        <v/>
      </c>
      <c r="O21" s="10">
        <f>IF(AND(J21&lt;&gt;"",K21&lt;&gt;""),MAX(0,IF(I21&lt;&gt;"",MIN(I21,(J21*K21)-L21-M21-N21), (J21*K21)-L21-M21-N21)),"")</f>
        <v/>
      </c>
    </row>
    <row r="22">
      <c r="I22" s="10" t="n"/>
      <c r="J22" s="10" t="n"/>
      <c r="K22" s="11">
        <f>IFERROR(VLOOKUP(G22,Assumptions!$D$4:$E$8,2,FALSE),"")</f>
        <v/>
      </c>
      <c r="L22" s="10" t="n"/>
      <c r="M22" s="10">
        <f>IF(AND(J22&lt;&gt;"",K22&lt;&gt;""),ROUND((J22*K22)*Assumptions!$E$10,0),"")</f>
        <v/>
      </c>
      <c r="N22" s="10">
        <f>IF(G22&lt;&gt;"",Assumptions!$E$11,"")</f>
        <v/>
      </c>
      <c r="O22" s="10">
        <f>IF(AND(J22&lt;&gt;"",K22&lt;&gt;""),MAX(0,IF(I22&lt;&gt;"",MIN(I22,(J22*K22)-L22-M22-N22), (J22*K22)-L22-M22-N22)),"")</f>
        <v/>
      </c>
    </row>
    <row r="23">
      <c r="I23" s="10" t="n"/>
      <c r="J23" s="10" t="n"/>
      <c r="K23" s="11">
        <f>IFERROR(VLOOKUP(G23,Assumptions!$D$4:$E$8,2,FALSE),"")</f>
        <v/>
      </c>
      <c r="L23" s="10" t="n"/>
      <c r="M23" s="10">
        <f>IF(AND(J23&lt;&gt;"",K23&lt;&gt;""),ROUND((J23*K23)*Assumptions!$E$10,0),"")</f>
        <v/>
      </c>
      <c r="N23" s="10">
        <f>IF(G23&lt;&gt;"",Assumptions!$E$11,"")</f>
        <v/>
      </c>
      <c r="O23" s="10">
        <f>IF(AND(J23&lt;&gt;"",K23&lt;&gt;""),MAX(0,IF(I23&lt;&gt;"",MIN(I23,(J23*K23)-L23-M23-N23), (J23*K23)-L23-M23-N23)),"")</f>
        <v/>
      </c>
    </row>
    <row r="24">
      <c r="I24" s="10" t="n"/>
      <c r="J24" s="10" t="n"/>
      <c r="K24" s="11">
        <f>IFERROR(VLOOKUP(G24,Assumptions!$D$4:$E$8,2,FALSE),"")</f>
        <v/>
      </c>
      <c r="L24" s="10" t="n"/>
      <c r="M24" s="10">
        <f>IF(AND(J24&lt;&gt;"",K24&lt;&gt;""),ROUND((J24*K24)*Assumptions!$E$10,0),"")</f>
        <v/>
      </c>
      <c r="N24" s="10">
        <f>IF(G24&lt;&gt;"",Assumptions!$E$11,"")</f>
        <v/>
      </c>
      <c r="O24" s="10">
        <f>IF(AND(J24&lt;&gt;"",K24&lt;&gt;""),MAX(0,IF(I24&lt;&gt;"",MIN(I24,(J24*K24)-L24-M24-N24), (J24*K24)-L24-M24-N24)),"")</f>
        <v/>
      </c>
    </row>
    <row r="25">
      <c r="I25" s="10" t="n"/>
      <c r="J25" s="10" t="n"/>
      <c r="K25" s="11">
        <f>IFERROR(VLOOKUP(G25,Assumptions!$D$4:$E$8,2,FALSE),"")</f>
        <v/>
      </c>
      <c r="L25" s="10" t="n"/>
      <c r="M25" s="10">
        <f>IF(AND(J25&lt;&gt;"",K25&lt;&gt;""),ROUND((J25*K25)*Assumptions!$E$10,0),"")</f>
        <v/>
      </c>
      <c r="N25" s="10">
        <f>IF(G25&lt;&gt;"",Assumptions!$E$11,"")</f>
        <v/>
      </c>
      <c r="O25" s="10">
        <f>IF(AND(J25&lt;&gt;"",K25&lt;&gt;""),MAX(0,IF(I25&lt;&gt;"",MIN(I25,(J25*K25)-L25-M25-N25), (J25*K25)-L25-M25-N25)),"")</f>
        <v/>
      </c>
    </row>
    <row r="26">
      <c r="I26" s="10" t="n"/>
      <c r="J26" s="10" t="n"/>
      <c r="K26" s="11">
        <f>IFERROR(VLOOKUP(G26,Assumptions!$D$4:$E$8,2,FALSE),"")</f>
        <v/>
      </c>
      <c r="L26" s="10" t="n"/>
      <c r="M26" s="10">
        <f>IF(AND(J26&lt;&gt;"",K26&lt;&gt;""),ROUND((J26*K26)*Assumptions!$E$10,0),"")</f>
        <v/>
      </c>
      <c r="N26" s="10">
        <f>IF(G26&lt;&gt;"",Assumptions!$E$11,"")</f>
        <v/>
      </c>
      <c r="O26" s="10">
        <f>IF(AND(J26&lt;&gt;"",K26&lt;&gt;""),MAX(0,IF(I26&lt;&gt;"",MIN(I26,(J26*K26)-L26-M26-N26), (J26*K26)-L26-M26-N26)),"")</f>
        <v/>
      </c>
    </row>
    <row r="27">
      <c r="I27" s="10" t="n"/>
      <c r="J27" s="10" t="n"/>
      <c r="K27" s="11">
        <f>IFERROR(VLOOKUP(G27,Assumptions!$D$4:$E$8,2,FALSE),"")</f>
        <v/>
      </c>
      <c r="L27" s="10" t="n"/>
      <c r="M27" s="10">
        <f>IF(AND(J27&lt;&gt;"",K27&lt;&gt;""),ROUND((J27*K27)*Assumptions!$E$10,0),"")</f>
        <v/>
      </c>
      <c r="N27" s="10">
        <f>IF(G27&lt;&gt;"",Assumptions!$E$11,"")</f>
        <v/>
      </c>
      <c r="O27" s="10">
        <f>IF(AND(J27&lt;&gt;"",K27&lt;&gt;""),MAX(0,IF(I27&lt;&gt;"",MIN(I27,(J27*K27)-L27-M27-N27), (J27*K27)-L27-M27-N27)),"")</f>
        <v/>
      </c>
    </row>
    <row r="28">
      <c r="I28" s="10" t="n"/>
      <c r="J28" s="10" t="n"/>
      <c r="K28" s="11">
        <f>IFERROR(VLOOKUP(G28,Assumptions!$D$4:$E$8,2,FALSE),"")</f>
        <v/>
      </c>
      <c r="L28" s="10" t="n"/>
      <c r="M28" s="10">
        <f>IF(AND(J28&lt;&gt;"",K28&lt;&gt;""),ROUND((J28*K28)*Assumptions!$E$10,0),"")</f>
        <v/>
      </c>
      <c r="N28" s="10">
        <f>IF(G28&lt;&gt;"",Assumptions!$E$11,"")</f>
        <v/>
      </c>
      <c r="O28" s="10">
        <f>IF(AND(J28&lt;&gt;"",K28&lt;&gt;""),MAX(0,IF(I28&lt;&gt;"",MIN(I28,(J28*K28)-L28-M28-N28), (J28*K28)-L28-M28-N28)),"")</f>
        <v/>
      </c>
    </row>
    <row r="29">
      <c r="I29" s="10" t="n"/>
      <c r="J29" s="10" t="n"/>
      <c r="K29" s="11">
        <f>IFERROR(VLOOKUP(G29,Assumptions!$D$4:$E$8,2,FALSE),"")</f>
        <v/>
      </c>
      <c r="L29" s="10" t="n"/>
      <c r="M29" s="10">
        <f>IF(AND(J29&lt;&gt;"",K29&lt;&gt;""),ROUND((J29*K29)*Assumptions!$E$10,0),"")</f>
        <v/>
      </c>
      <c r="N29" s="10">
        <f>IF(G29&lt;&gt;"",Assumptions!$E$11,"")</f>
        <v/>
      </c>
      <c r="O29" s="10">
        <f>IF(AND(J29&lt;&gt;"",K29&lt;&gt;""),MAX(0,IF(I29&lt;&gt;"",MIN(I29,(J29*K29)-L29-M29-N29), (J29*K29)-L29-M29-N29)),"")</f>
        <v/>
      </c>
    </row>
    <row r="30">
      <c r="I30" s="10" t="n"/>
      <c r="J30" s="10" t="n"/>
      <c r="K30" s="11">
        <f>IFERROR(VLOOKUP(G30,Assumptions!$D$4:$E$8,2,FALSE),"")</f>
        <v/>
      </c>
      <c r="L30" s="10" t="n"/>
      <c r="M30" s="10">
        <f>IF(AND(J30&lt;&gt;"",K30&lt;&gt;""),ROUND((J30*K30)*Assumptions!$E$10,0),"")</f>
        <v/>
      </c>
      <c r="N30" s="10">
        <f>IF(G30&lt;&gt;"",Assumptions!$E$11,"")</f>
        <v/>
      </c>
      <c r="O30" s="10">
        <f>IF(AND(J30&lt;&gt;"",K30&lt;&gt;""),MAX(0,IF(I30&lt;&gt;"",MIN(I30,(J30*K30)-L30-M30-N30), (J30*K30)-L30-M30-N30)),"")</f>
        <v/>
      </c>
    </row>
    <row r="31">
      <c r="I31" s="10" t="n"/>
      <c r="J31" s="10" t="n"/>
      <c r="K31" s="11">
        <f>IFERROR(VLOOKUP(G31,Assumptions!$D$4:$E$8,2,FALSE),"")</f>
        <v/>
      </c>
      <c r="L31" s="10" t="n"/>
      <c r="M31" s="10">
        <f>IF(AND(J31&lt;&gt;"",K31&lt;&gt;""),ROUND((J31*K31)*Assumptions!$E$10,0),"")</f>
        <v/>
      </c>
      <c r="N31" s="10">
        <f>IF(G31&lt;&gt;"",Assumptions!$E$11,"")</f>
        <v/>
      </c>
      <c r="O31" s="10">
        <f>IF(AND(J31&lt;&gt;"",K31&lt;&gt;""),MAX(0,IF(I31&lt;&gt;"",MIN(I31,(J31*K31)-L31-M31-N31), (J31*K31)-L31-M31-N31)),"")</f>
        <v/>
      </c>
    </row>
    <row r="32">
      <c r="I32" s="10" t="n"/>
      <c r="J32" s="10" t="n"/>
      <c r="K32" s="11">
        <f>IFERROR(VLOOKUP(G32,Assumptions!$D$4:$E$8,2,FALSE),"")</f>
        <v/>
      </c>
      <c r="L32" s="10" t="n"/>
      <c r="M32" s="10">
        <f>IF(AND(J32&lt;&gt;"",K32&lt;&gt;""),ROUND((J32*K32)*Assumptions!$E$10,0),"")</f>
        <v/>
      </c>
      <c r="N32" s="10">
        <f>IF(G32&lt;&gt;"",Assumptions!$E$11,"")</f>
        <v/>
      </c>
      <c r="O32" s="10">
        <f>IF(AND(J32&lt;&gt;"",K32&lt;&gt;""),MAX(0,IF(I32&lt;&gt;"",MIN(I32,(J32*K32)-L32-M32-N32), (J32*K32)-L32-M32-N32)),"")</f>
        <v/>
      </c>
    </row>
    <row r="33">
      <c r="I33" s="10" t="n"/>
      <c r="J33" s="10" t="n"/>
      <c r="K33" s="11">
        <f>IFERROR(VLOOKUP(G33,Assumptions!$D$4:$E$8,2,FALSE),"")</f>
        <v/>
      </c>
      <c r="L33" s="10" t="n"/>
      <c r="M33" s="10">
        <f>IF(AND(J33&lt;&gt;"",K33&lt;&gt;""),ROUND((J33*K33)*Assumptions!$E$10,0),"")</f>
        <v/>
      </c>
      <c r="N33" s="10">
        <f>IF(G33&lt;&gt;"",Assumptions!$E$11,"")</f>
        <v/>
      </c>
      <c r="O33" s="10">
        <f>IF(AND(J33&lt;&gt;"",K33&lt;&gt;""),MAX(0,IF(I33&lt;&gt;"",MIN(I33,(J33*K33)-L33-M33-N33), (J33*K33)-L33-M33-N33)),"")</f>
        <v/>
      </c>
    </row>
    <row r="34">
      <c r="I34" s="10" t="n"/>
      <c r="J34" s="10" t="n"/>
      <c r="K34" s="11">
        <f>IFERROR(VLOOKUP(G34,Assumptions!$D$4:$E$8,2,FALSE),"")</f>
        <v/>
      </c>
      <c r="L34" s="10" t="n"/>
      <c r="M34" s="10">
        <f>IF(AND(J34&lt;&gt;"",K34&lt;&gt;""),ROUND((J34*K34)*Assumptions!$E$10,0),"")</f>
        <v/>
      </c>
      <c r="N34" s="10">
        <f>IF(G34&lt;&gt;"",Assumptions!$E$11,"")</f>
        <v/>
      </c>
      <c r="O34" s="10">
        <f>IF(AND(J34&lt;&gt;"",K34&lt;&gt;""),MAX(0,IF(I34&lt;&gt;"",MIN(I34,(J34*K34)-L34-M34-N34), (J34*K34)-L34-M34-N34)),"")</f>
        <v/>
      </c>
    </row>
    <row r="35">
      <c r="I35" s="10" t="n"/>
      <c r="J35" s="10" t="n"/>
      <c r="K35" s="11">
        <f>IFERROR(VLOOKUP(G35,Assumptions!$D$4:$E$8,2,FALSE),"")</f>
        <v/>
      </c>
      <c r="L35" s="10" t="n"/>
      <c r="M35" s="10">
        <f>IF(AND(J35&lt;&gt;"",K35&lt;&gt;""),ROUND((J35*K35)*Assumptions!$E$10,0),"")</f>
        <v/>
      </c>
      <c r="N35" s="10">
        <f>IF(G35&lt;&gt;"",Assumptions!$E$11,"")</f>
        <v/>
      </c>
      <c r="O35" s="10">
        <f>IF(AND(J35&lt;&gt;"",K35&lt;&gt;""),MAX(0,IF(I35&lt;&gt;"",MIN(I35,(J35*K35)-L35-M35-N35), (J35*K35)-L35-M35-N35)),"")</f>
        <v/>
      </c>
    </row>
    <row r="36">
      <c r="I36" s="10" t="n"/>
      <c r="J36" s="10" t="n"/>
      <c r="K36" s="11">
        <f>IFERROR(VLOOKUP(G36,Assumptions!$D$4:$E$8,2,FALSE),"")</f>
        <v/>
      </c>
      <c r="L36" s="10" t="n"/>
      <c r="M36" s="10">
        <f>IF(AND(J36&lt;&gt;"",K36&lt;&gt;""),ROUND((J36*K36)*Assumptions!$E$10,0),"")</f>
        <v/>
      </c>
      <c r="N36" s="10">
        <f>IF(G36&lt;&gt;"",Assumptions!$E$11,"")</f>
        <v/>
      </c>
      <c r="O36" s="10">
        <f>IF(AND(J36&lt;&gt;"",K36&lt;&gt;""),MAX(0,IF(I36&lt;&gt;"",MIN(I36,(J36*K36)-L36-M36-N36), (J36*K36)-L36-M36-N36)),"")</f>
        <v/>
      </c>
    </row>
    <row r="37">
      <c r="I37" s="10" t="n"/>
      <c r="J37" s="10" t="n"/>
      <c r="K37" s="11">
        <f>IFERROR(VLOOKUP(G37,Assumptions!$D$4:$E$8,2,FALSE),"")</f>
        <v/>
      </c>
      <c r="L37" s="10" t="n"/>
      <c r="M37" s="10">
        <f>IF(AND(J37&lt;&gt;"",K37&lt;&gt;""),ROUND((J37*K37)*Assumptions!$E$10,0),"")</f>
        <v/>
      </c>
      <c r="N37" s="10">
        <f>IF(G37&lt;&gt;"",Assumptions!$E$11,"")</f>
        <v/>
      </c>
      <c r="O37" s="10">
        <f>IF(AND(J37&lt;&gt;"",K37&lt;&gt;""),MAX(0,IF(I37&lt;&gt;"",MIN(I37,(J37*K37)-L37-M37-N37), (J37*K37)-L37-M37-N37)),"")</f>
        <v/>
      </c>
    </row>
    <row r="38">
      <c r="I38" s="10" t="n"/>
      <c r="J38" s="10" t="n"/>
      <c r="K38" s="11">
        <f>IFERROR(VLOOKUP(G38,Assumptions!$D$4:$E$8,2,FALSE),"")</f>
        <v/>
      </c>
      <c r="L38" s="10" t="n"/>
      <c r="M38" s="10">
        <f>IF(AND(J38&lt;&gt;"",K38&lt;&gt;""),ROUND((J38*K38)*Assumptions!$E$10,0),"")</f>
        <v/>
      </c>
      <c r="N38" s="10">
        <f>IF(G38&lt;&gt;"",Assumptions!$E$11,"")</f>
        <v/>
      </c>
      <c r="O38" s="10">
        <f>IF(AND(J38&lt;&gt;"",K38&lt;&gt;""),MAX(0,IF(I38&lt;&gt;"",MIN(I38,(J38*K38)-L38-M38-N38), (J38*K38)-L38-M38-N38)),"")</f>
        <v/>
      </c>
    </row>
    <row r="39">
      <c r="I39" s="10" t="n"/>
      <c r="J39" s="10" t="n"/>
      <c r="K39" s="11">
        <f>IFERROR(VLOOKUP(G39,Assumptions!$D$4:$E$8,2,FALSE),"")</f>
        <v/>
      </c>
      <c r="L39" s="10" t="n"/>
      <c r="M39" s="10">
        <f>IF(AND(J39&lt;&gt;"",K39&lt;&gt;""),ROUND((J39*K39)*Assumptions!$E$10,0),"")</f>
        <v/>
      </c>
      <c r="N39" s="10">
        <f>IF(G39&lt;&gt;"",Assumptions!$E$11,"")</f>
        <v/>
      </c>
      <c r="O39" s="10">
        <f>IF(AND(J39&lt;&gt;"",K39&lt;&gt;""),MAX(0,IF(I39&lt;&gt;"",MIN(I39,(J39*K39)-L39-M39-N39), (J39*K39)-L39-M39-N39)),"")</f>
        <v/>
      </c>
    </row>
    <row r="40">
      <c r="I40" s="10" t="n"/>
      <c r="J40" s="10" t="n"/>
      <c r="K40" s="11">
        <f>IFERROR(VLOOKUP(G40,Assumptions!$D$4:$E$8,2,FALSE),"")</f>
        <v/>
      </c>
      <c r="L40" s="10" t="n"/>
      <c r="M40" s="10">
        <f>IF(AND(J40&lt;&gt;"",K40&lt;&gt;""),ROUND((J40*K40)*Assumptions!$E$10,0),"")</f>
        <v/>
      </c>
      <c r="N40" s="10">
        <f>IF(G40&lt;&gt;"",Assumptions!$E$11,"")</f>
        <v/>
      </c>
      <c r="O40" s="10">
        <f>IF(AND(J40&lt;&gt;"",K40&lt;&gt;""),MAX(0,IF(I40&lt;&gt;"",MIN(I40,(J40*K40)-L40-M40-N40), (J40*K40)-L40-M40-N40)),"")</f>
        <v/>
      </c>
    </row>
    <row r="41">
      <c r="I41" s="10" t="n"/>
      <c r="J41" s="10" t="n"/>
      <c r="K41" s="11">
        <f>IFERROR(VLOOKUP(G41,Assumptions!$D$4:$E$8,2,FALSE),"")</f>
        <v/>
      </c>
      <c r="L41" s="10" t="n"/>
      <c r="M41" s="10">
        <f>IF(AND(J41&lt;&gt;"",K41&lt;&gt;""),ROUND((J41*K41)*Assumptions!$E$10,0),"")</f>
        <v/>
      </c>
      <c r="N41" s="10">
        <f>IF(G41&lt;&gt;"",Assumptions!$E$11,"")</f>
        <v/>
      </c>
      <c r="O41" s="10">
        <f>IF(AND(J41&lt;&gt;"",K41&lt;&gt;""),MAX(0,IF(I41&lt;&gt;"",MIN(I41,(J41*K41)-L41-M41-N41), (J41*K41)-L41-M41-N41)),"")</f>
        <v/>
      </c>
    </row>
    <row r="42">
      <c r="I42" s="10" t="n"/>
      <c r="J42" s="10" t="n"/>
      <c r="K42" s="11">
        <f>IFERROR(VLOOKUP(G42,Assumptions!$D$4:$E$8,2,FALSE),"")</f>
        <v/>
      </c>
      <c r="L42" s="10" t="n"/>
      <c r="M42" s="10">
        <f>IF(AND(J42&lt;&gt;"",K42&lt;&gt;""),ROUND((J42*K42)*Assumptions!$E$10,0),"")</f>
        <v/>
      </c>
      <c r="N42" s="10">
        <f>IF(G42&lt;&gt;"",Assumptions!$E$11,"")</f>
        <v/>
      </c>
      <c r="O42" s="10">
        <f>IF(AND(J42&lt;&gt;"",K42&lt;&gt;""),MAX(0,IF(I42&lt;&gt;"",MIN(I42,(J42*K42)-L42-M42-N42), (J42*K42)-L42-M42-N42)),"")</f>
        <v/>
      </c>
    </row>
    <row r="43">
      <c r="I43" s="10" t="n"/>
      <c r="J43" s="10" t="n"/>
      <c r="K43" s="11">
        <f>IFERROR(VLOOKUP(G43,Assumptions!$D$4:$E$8,2,FALSE),"")</f>
        <v/>
      </c>
      <c r="L43" s="10" t="n"/>
      <c r="M43" s="10">
        <f>IF(AND(J43&lt;&gt;"",K43&lt;&gt;""),ROUND((J43*K43)*Assumptions!$E$10,0),"")</f>
        <v/>
      </c>
      <c r="N43" s="10">
        <f>IF(G43&lt;&gt;"",Assumptions!$E$11,"")</f>
        <v/>
      </c>
      <c r="O43" s="10">
        <f>IF(AND(J43&lt;&gt;"",K43&lt;&gt;""),MAX(0,IF(I43&lt;&gt;"",MIN(I43,(J43*K43)-L43-M43-N43), (J43*K43)-L43-M43-N43)),"")</f>
        <v/>
      </c>
    </row>
    <row r="44">
      <c r="I44" s="10" t="n"/>
      <c r="J44" s="10" t="n"/>
      <c r="K44" s="11">
        <f>IFERROR(VLOOKUP(G44,Assumptions!$D$4:$E$8,2,FALSE),"")</f>
        <v/>
      </c>
      <c r="L44" s="10" t="n"/>
      <c r="M44" s="10">
        <f>IF(AND(J44&lt;&gt;"",K44&lt;&gt;""),ROUND((J44*K44)*Assumptions!$E$10,0),"")</f>
        <v/>
      </c>
      <c r="N44" s="10">
        <f>IF(G44&lt;&gt;"",Assumptions!$E$11,"")</f>
        <v/>
      </c>
      <c r="O44" s="10">
        <f>IF(AND(J44&lt;&gt;"",K44&lt;&gt;""),MAX(0,IF(I44&lt;&gt;"",MIN(I44,(J44*K44)-L44-M44-N44), (J44*K44)-L44-M44-N44)),"")</f>
        <v/>
      </c>
    </row>
    <row r="45">
      <c r="I45" s="10" t="n"/>
      <c r="J45" s="10" t="n"/>
      <c r="K45" s="11">
        <f>IFERROR(VLOOKUP(G45,Assumptions!$D$4:$E$8,2,FALSE),"")</f>
        <v/>
      </c>
      <c r="L45" s="10" t="n"/>
      <c r="M45" s="10">
        <f>IF(AND(J45&lt;&gt;"",K45&lt;&gt;""),ROUND((J45*K45)*Assumptions!$E$10,0),"")</f>
        <v/>
      </c>
      <c r="N45" s="10">
        <f>IF(G45&lt;&gt;"",Assumptions!$E$11,"")</f>
        <v/>
      </c>
      <c r="O45" s="10">
        <f>IF(AND(J45&lt;&gt;"",K45&lt;&gt;""),MAX(0,IF(I45&lt;&gt;"",MIN(I45,(J45*K45)-L45-M45-N45), (J45*K45)-L45-M45-N45)),"")</f>
        <v/>
      </c>
    </row>
    <row r="46">
      <c r="I46" s="10" t="n"/>
      <c r="J46" s="10" t="n"/>
      <c r="K46" s="11">
        <f>IFERROR(VLOOKUP(G46,Assumptions!$D$4:$E$8,2,FALSE),"")</f>
        <v/>
      </c>
      <c r="L46" s="10" t="n"/>
      <c r="M46" s="10">
        <f>IF(AND(J46&lt;&gt;"",K46&lt;&gt;""),ROUND((J46*K46)*Assumptions!$E$10,0),"")</f>
        <v/>
      </c>
      <c r="N46" s="10">
        <f>IF(G46&lt;&gt;"",Assumptions!$E$11,"")</f>
        <v/>
      </c>
      <c r="O46" s="10">
        <f>IF(AND(J46&lt;&gt;"",K46&lt;&gt;""),MAX(0,IF(I46&lt;&gt;"",MIN(I46,(J46*K46)-L46-M46-N46), (J46*K46)-L46-M46-N46)),"")</f>
        <v/>
      </c>
    </row>
    <row r="47">
      <c r="I47" s="10" t="n"/>
      <c r="J47" s="10" t="n"/>
      <c r="K47" s="11">
        <f>IFERROR(VLOOKUP(G47,Assumptions!$D$4:$E$8,2,FALSE),"")</f>
        <v/>
      </c>
      <c r="L47" s="10" t="n"/>
      <c r="M47" s="10">
        <f>IF(AND(J47&lt;&gt;"",K47&lt;&gt;""),ROUND((J47*K47)*Assumptions!$E$10,0),"")</f>
        <v/>
      </c>
      <c r="N47" s="10">
        <f>IF(G47&lt;&gt;"",Assumptions!$E$11,"")</f>
        <v/>
      </c>
      <c r="O47" s="10">
        <f>IF(AND(J47&lt;&gt;"",K47&lt;&gt;""),MAX(0,IF(I47&lt;&gt;"",MIN(I47,(J47*K47)-L47-M47-N47), (J47*K47)-L47-M47-N47)),"")</f>
        <v/>
      </c>
    </row>
    <row r="48">
      <c r="I48" s="10" t="n"/>
      <c r="J48" s="10" t="n"/>
      <c r="K48" s="11">
        <f>IFERROR(VLOOKUP(G48,Assumptions!$D$4:$E$8,2,FALSE),"")</f>
        <v/>
      </c>
      <c r="L48" s="10" t="n"/>
      <c r="M48" s="10">
        <f>IF(AND(J48&lt;&gt;"",K48&lt;&gt;""),ROUND((J48*K48)*Assumptions!$E$10,0),"")</f>
        <v/>
      </c>
      <c r="N48" s="10">
        <f>IF(G48&lt;&gt;"",Assumptions!$E$11,"")</f>
        <v/>
      </c>
      <c r="O48" s="10">
        <f>IF(AND(J48&lt;&gt;"",K48&lt;&gt;""),MAX(0,IF(I48&lt;&gt;"",MIN(I48,(J48*K48)-L48-M48-N48), (J48*K48)-L48-M48-N48)),"")</f>
        <v/>
      </c>
    </row>
    <row r="49">
      <c r="I49" s="10" t="n"/>
      <c r="J49" s="10" t="n"/>
      <c r="K49" s="11">
        <f>IFERROR(VLOOKUP(G49,Assumptions!$D$4:$E$8,2,FALSE),"")</f>
        <v/>
      </c>
      <c r="L49" s="10" t="n"/>
      <c r="M49" s="10">
        <f>IF(AND(J49&lt;&gt;"",K49&lt;&gt;""),ROUND((J49*K49)*Assumptions!$E$10,0),"")</f>
        <v/>
      </c>
      <c r="N49" s="10">
        <f>IF(G49&lt;&gt;"",Assumptions!$E$11,"")</f>
        <v/>
      </c>
      <c r="O49" s="10">
        <f>IF(AND(J49&lt;&gt;"",K49&lt;&gt;""),MAX(0,IF(I49&lt;&gt;"",MIN(I49,(J49*K49)-L49-M49-N49), (J49*K49)-L49-M49-N49)),"")</f>
        <v/>
      </c>
    </row>
    <row r="50">
      <c r="I50" s="10" t="n"/>
      <c r="J50" s="10" t="n"/>
      <c r="K50" s="11">
        <f>IFERROR(VLOOKUP(G50,Assumptions!$D$4:$E$8,2,FALSE),"")</f>
        <v/>
      </c>
      <c r="L50" s="10" t="n"/>
      <c r="M50" s="10">
        <f>IF(AND(J50&lt;&gt;"",K50&lt;&gt;""),ROUND((J50*K50)*Assumptions!$E$10,0),"")</f>
        <v/>
      </c>
      <c r="N50" s="10">
        <f>IF(G50&lt;&gt;"",Assumptions!$E$11,"")</f>
        <v/>
      </c>
      <c r="O50" s="10">
        <f>IF(AND(J50&lt;&gt;"",K50&lt;&gt;""),MAX(0,IF(I50&lt;&gt;"",MIN(I50,(J50*K50)-L50-M50-N50), (J50*K50)-L50-M50-N50)),"")</f>
        <v/>
      </c>
    </row>
    <row r="51">
      <c r="I51" s="10" t="n"/>
      <c r="J51" s="10" t="n"/>
      <c r="K51" s="11">
        <f>IFERROR(VLOOKUP(G51,Assumptions!$D$4:$E$8,2,FALSE),"")</f>
        <v/>
      </c>
      <c r="L51" s="10" t="n"/>
      <c r="M51" s="10">
        <f>IF(AND(J51&lt;&gt;"",K51&lt;&gt;""),ROUND((J51*K51)*Assumptions!$E$10,0),"")</f>
        <v/>
      </c>
      <c r="N51" s="10">
        <f>IF(G51&lt;&gt;"",Assumptions!$E$11,"")</f>
        <v/>
      </c>
      <c r="O51" s="10">
        <f>IF(AND(J51&lt;&gt;"",K51&lt;&gt;""),MAX(0,IF(I51&lt;&gt;"",MIN(I51,(J51*K51)-L51-M51-N51), (J51*K51)-L51-M51-N51)),"")</f>
        <v/>
      </c>
    </row>
    <row r="52">
      <c r="I52" s="10" t="n"/>
      <c r="J52" s="10" t="n"/>
      <c r="K52" s="11">
        <f>IFERROR(VLOOKUP(G52,Assumptions!$D$4:$E$8,2,FALSE),"")</f>
        <v/>
      </c>
      <c r="L52" s="10" t="n"/>
      <c r="M52" s="10">
        <f>IF(AND(J52&lt;&gt;"",K52&lt;&gt;""),ROUND((J52*K52)*Assumptions!$E$10,0),"")</f>
        <v/>
      </c>
      <c r="N52" s="10">
        <f>IF(G52&lt;&gt;"",Assumptions!$E$11,"")</f>
        <v/>
      </c>
      <c r="O52" s="10">
        <f>IF(AND(J52&lt;&gt;"",K52&lt;&gt;""),MAX(0,IF(I52&lt;&gt;"",MIN(I52,(J52*K52)-L52-M52-N52), (J52*K52)-L52-M52-N52)),"")</f>
        <v/>
      </c>
    </row>
    <row r="53">
      <c r="I53" s="10" t="n"/>
      <c r="J53" s="10" t="n"/>
      <c r="K53" s="11">
        <f>IFERROR(VLOOKUP(G53,Assumptions!$D$4:$E$8,2,FALSE),"")</f>
        <v/>
      </c>
      <c r="L53" s="10" t="n"/>
      <c r="M53" s="10">
        <f>IF(AND(J53&lt;&gt;"",K53&lt;&gt;""),ROUND((J53*K53)*Assumptions!$E$10,0),"")</f>
        <v/>
      </c>
      <c r="N53" s="10">
        <f>IF(G53&lt;&gt;"",Assumptions!$E$11,"")</f>
        <v/>
      </c>
      <c r="O53" s="10">
        <f>IF(AND(J53&lt;&gt;"",K53&lt;&gt;""),MAX(0,IF(I53&lt;&gt;"",MIN(I53,(J53*K53)-L53-M53-N53), (J53*K53)-L53-M53-N53)),"")</f>
        <v/>
      </c>
    </row>
    <row r="54">
      <c r="I54" s="10" t="n"/>
      <c r="J54" s="10" t="n"/>
      <c r="K54" s="11">
        <f>IFERROR(VLOOKUP(G54,Assumptions!$D$4:$E$8,2,FALSE),"")</f>
        <v/>
      </c>
      <c r="L54" s="10" t="n"/>
      <c r="M54" s="10">
        <f>IF(AND(J54&lt;&gt;"",K54&lt;&gt;""),ROUND((J54*K54)*Assumptions!$E$10,0),"")</f>
        <v/>
      </c>
      <c r="N54" s="10">
        <f>IF(G54&lt;&gt;"",Assumptions!$E$11,"")</f>
        <v/>
      </c>
      <c r="O54" s="10">
        <f>IF(AND(J54&lt;&gt;"",K54&lt;&gt;""),MAX(0,IF(I54&lt;&gt;"",MIN(I54,(J54*K54)-L54-M54-N54), (J54*K54)-L54-M54-N54)),"")</f>
        <v/>
      </c>
    </row>
    <row r="55">
      <c r="I55" s="10" t="n"/>
      <c r="J55" s="10" t="n"/>
      <c r="K55" s="11">
        <f>IFERROR(VLOOKUP(G55,Assumptions!$D$4:$E$8,2,FALSE),"")</f>
        <v/>
      </c>
      <c r="L55" s="10" t="n"/>
      <c r="M55" s="10">
        <f>IF(AND(J55&lt;&gt;"",K55&lt;&gt;""),ROUND((J55*K55)*Assumptions!$E$10,0),"")</f>
        <v/>
      </c>
      <c r="N55" s="10">
        <f>IF(G55&lt;&gt;"",Assumptions!$E$11,"")</f>
        <v/>
      </c>
      <c r="O55" s="10">
        <f>IF(AND(J55&lt;&gt;"",K55&lt;&gt;""),MAX(0,IF(I55&lt;&gt;"",MIN(I55,(J55*K55)-L55-M55-N55), (J55*K55)-L55-M55-N55)),"")</f>
        <v/>
      </c>
    </row>
    <row r="56">
      <c r="I56" s="10" t="n"/>
      <c r="J56" s="10" t="n"/>
      <c r="K56" s="11">
        <f>IFERROR(VLOOKUP(G56,Assumptions!$D$4:$E$8,2,FALSE),"")</f>
        <v/>
      </c>
      <c r="L56" s="10" t="n"/>
      <c r="M56" s="10">
        <f>IF(AND(J56&lt;&gt;"",K56&lt;&gt;""),ROUND((J56*K56)*Assumptions!$E$10,0),"")</f>
        <v/>
      </c>
      <c r="N56" s="10">
        <f>IF(G56&lt;&gt;"",Assumptions!$E$11,"")</f>
        <v/>
      </c>
      <c r="O56" s="10">
        <f>IF(AND(J56&lt;&gt;"",K56&lt;&gt;""),MAX(0,IF(I56&lt;&gt;"",MIN(I56,(J56*K56)-L56-M56-N56), (J56*K56)-L56-M56-N56)),"")</f>
        <v/>
      </c>
    </row>
    <row r="57">
      <c r="I57" s="10" t="n"/>
      <c r="J57" s="10" t="n"/>
      <c r="K57" s="11">
        <f>IFERROR(VLOOKUP(G57,Assumptions!$D$4:$E$8,2,FALSE),"")</f>
        <v/>
      </c>
      <c r="L57" s="10" t="n"/>
      <c r="M57" s="10">
        <f>IF(AND(J57&lt;&gt;"",K57&lt;&gt;""),ROUND((J57*K57)*Assumptions!$E$10,0),"")</f>
        <v/>
      </c>
      <c r="N57" s="10">
        <f>IF(G57&lt;&gt;"",Assumptions!$E$11,"")</f>
        <v/>
      </c>
      <c r="O57" s="10">
        <f>IF(AND(J57&lt;&gt;"",K57&lt;&gt;""),MAX(0,IF(I57&lt;&gt;"",MIN(I57,(J57*K57)-L57-M57-N57), (J57*K57)-L57-M57-N57)),"")</f>
        <v/>
      </c>
    </row>
    <row r="58">
      <c r="I58" s="10" t="n"/>
      <c r="J58" s="10" t="n"/>
      <c r="K58" s="11">
        <f>IFERROR(VLOOKUP(G58,Assumptions!$D$4:$E$8,2,FALSE),"")</f>
        <v/>
      </c>
      <c r="L58" s="10" t="n"/>
      <c r="M58" s="10">
        <f>IF(AND(J58&lt;&gt;"",K58&lt;&gt;""),ROUND((J58*K58)*Assumptions!$E$10,0),"")</f>
        <v/>
      </c>
      <c r="N58" s="10">
        <f>IF(G58&lt;&gt;"",Assumptions!$E$11,"")</f>
        <v/>
      </c>
      <c r="O58" s="10">
        <f>IF(AND(J58&lt;&gt;"",K58&lt;&gt;""),MAX(0,IF(I58&lt;&gt;"",MIN(I58,(J58*K58)-L58-M58-N58), (J58*K58)-L58-M58-N58)),"")</f>
        <v/>
      </c>
    </row>
    <row r="59">
      <c r="I59" s="10" t="n"/>
      <c r="J59" s="10" t="n"/>
      <c r="K59" s="11">
        <f>IFERROR(VLOOKUP(G59,Assumptions!$D$4:$E$8,2,FALSE),"")</f>
        <v/>
      </c>
      <c r="L59" s="10" t="n"/>
      <c r="M59" s="10">
        <f>IF(AND(J59&lt;&gt;"",K59&lt;&gt;""),ROUND((J59*K59)*Assumptions!$E$10,0),"")</f>
        <v/>
      </c>
      <c r="N59" s="10">
        <f>IF(G59&lt;&gt;"",Assumptions!$E$11,"")</f>
        <v/>
      </c>
      <c r="O59" s="10">
        <f>IF(AND(J59&lt;&gt;"",K59&lt;&gt;""),MAX(0,IF(I59&lt;&gt;"",MIN(I59,(J59*K59)-L59-M59-N59), (J59*K59)-L59-M59-N59)),"")</f>
        <v/>
      </c>
    </row>
    <row r="60">
      <c r="I60" s="10" t="n"/>
      <c r="J60" s="10" t="n"/>
      <c r="K60" s="11">
        <f>IFERROR(VLOOKUP(G60,Assumptions!$D$4:$E$8,2,FALSE),"")</f>
        <v/>
      </c>
      <c r="L60" s="10" t="n"/>
      <c r="M60" s="10">
        <f>IF(AND(J60&lt;&gt;"",K60&lt;&gt;""),ROUND((J60*K60)*Assumptions!$E$10,0),"")</f>
        <v/>
      </c>
      <c r="N60" s="10">
        <f>IF(G60&lt;&gt;"",Assumptions!$E$11,"")</f>
        <v/>
      </c>
      <c r="O60" s="10">
        <f>IF(AND(J60&lt;&gt;"",K60&lt;&gt;""),MAX(0,IF(I60&lt;&gt;"",MIN(I60,(J60*K60)-L60-M60-N60), (J60*K60)-L60-M60-N60)),"")</f>
        <v/>
      </c>
    </row>
    <row r="61">
      <c r="I61" s="10" t="n"/>
      <c r="J61" s="10" t="n"/>
      <c r="K61" s="11">
        <f>IFERROR(VLOOKUP(G61,Assumptions!$D$4:$E$8,2,FALSE),"")</f>
        <v/>
      </c>
      <c r="L61" s="10" t="n"/>
      <c r="M61" s="10">
        <f>IF(AND(J61&lt;&gt;"",K61&lt;&gt;""),ROUND((J61*K61)*Assumptions!$E$10,0),"")</f>
        <v/>
      </c>
      <c r="N61" s="10">
        <f>IF(G61&lt;&gt;"",Assumptions!$E$11,"")</f>
        <v/>
      </c>
      <c r="O61" s="10">
        <f>IF(AND(J61&lt;&gt;"",K61&lt;&gt;""),MAX(0,IF(I61&lt;&gt;"",MIN(I61,(J61*K61)-L61-M61-N61), (J61*K61)-L61-M61-N61)),"")</f>
        <v/>
      </c>
    </row>
    <row r="62">
      <c r="I62" s="10" t="n"/>
      <c r="J62" s="10" t="n"/>
      <c r="K62" s="11">
        <f>IFERROR(VLOOKUP(G62,Assumptions!$D$4:$E$8,2,FALSE),"")</f>
        <v/>
      </c>
      <c r="L62" s="10" t="n"/>
      <c r="M62" s="10">
        <f>IF(AND(J62&lt;&gt;"",K62&lt;&gt;""),ROUND((J62*K62)*Assumptions!$E$10,0),"")</f>
        <v/>
      </c>
      <c r="N62" s="10">
        <f>IF(G62&lt;&gt;"",Assumptions!$E$11,"")</f>
        <v/>
      </c>
      <c r="O62" s="10">
        <f>IF(AND(J62&lt;&gt;"",K62&lt;&gt;""),MAX(0,IF(I62&lt;&gt;"",MIN(I62,(J62*K62)-L62-M62-N62), (J62*K62)-L62-M62-N62)),"")</f>
        <v/>
      </c>
    </row>
    <row r="63">
      <c r="I63" s="10" t="n"/>
      <c r="J63" s="10" t="n"/>
      <c r="K63" s="11">
        <f>IFERROR(VLOOKUP(G63,Assumptions!$D$4:$E$8,2,FALSE),"")</f>
        <v/>
      </c>
      <c r="L63" s="10" t="n"/>
      <c r="M63" s="10">
        <f>IF(AND(J63&lt;&gt;"",K63&lt;&gt;""),ROUND((J63*K63)*Assumptions!$E$10,0),"")</f>
        <v/>
      </c>
      <c r="N63" s="10">
        <f>IF(G63&lt;&gt;"",Assumptions!$E$11,"")</f>
        <v/>
      </c>
      <c r="O63" s="10">
        <f>IF(AND(J63&lt;&gt;"",K63&lt;&gt;""),MAX(0,IF(I63&lt;&gt;"",MIN(I63,(J63*K63)-L63-M63-N63), (J63*K63)-L63-M63-N63)),"")</f>
        <v/>
      </c>
    </row>
    <row r="64">
      <c r="I64" s="10" t="n"/>
      <c r="J64" s="10" t="n"/>
      <c r="K64" s="11">
        <f>IFERROR(VLOOKUP(G64,Assumptions!$D$4:$E$8,2,FALSE),"")</f>
        <v/>
      </c>
      <c r="L64" s="10" t="n"/>
      <c r="M64" s="10">
        <f>IF(AND(J64&lt;&gt;"",K64&lt;&gt;""),ROUND((J64*K64)*Assumptions!$E$10,0),"")</f>
        <v/>
      </c>
      <c r="N64" s="10">
        <f>IF(G64&lt;&gt;"",Assumptions!$E$11,"")</f>
        <v/>
      </c>
      <c r="O64" s="10">
        <f>IF(AND(J64&lt;&gt;"",K64&lt;&gt;""),MAX(0,IF(I64&lt;&gt;"",MIN(I64,(J64*K64)-L64-M64-N64), (J64*K64)-L64-M64-N64)),"")</f>
        <v/>
      </c>
    </row>
    <row r="65">
      <c r="I65" s="10" t="n"/>
      <c r="J65" s="10" t="n"/>
      <c r="K65" s="11">
        <f>IFERROR(VLOOKUP(G65,Assumptions!$D$4:$E$8,2,FALSE),"")</f>
        <v/>
      </c>
      <c r="L65" s="10" t="n"/>
      <c r="M65" s="10">
        <f>IF(AND(J65&lt;&gt;"",K65&lt;&gt;""),ROUND((J65*K65)*Assumptions!$E$10,0),"")</f>
        <v/>
      </c>
      <c r="N65" s="10">
        <f>IF(G65&lt;&gt;"",Assumptions!$E$11,"")</f>
        <v/>
      </c>
      <c r="O65" s="10">
        <f>IF(AND(J65&lt;&gt;"",K65&lt;&gt;""),MAX(0,IF(I65&lt;&gt;"",MIN(I65,(J65*K65)-L65-M65-N65), (J65*K65)-L65-M65-N65)),"")</f>
        <v/>
      </c>
    </row>
    <row r="66">
      <c r="I66" s="10" t="n"/>
      <c r="J66" s="10" t="n"/>
      <c r="K66" s="11">
        <f>IFERROR(VLOOKUP(G66,Assumptions!$D$4:$E$8,2,FALSE),"")</f>
        <v/>
      </c>
      <c r="L66" s="10" t="n"/>
      <c r="M66" s="10">
        <f>IF(AND(J66&lt;&gt;"",K66&lt;&gt;""),ROUND((J66*K66)*Assumptions!$E$10,0),"")</f>
        <v/>
      </c>
      <c r="N66" s="10">
        <f>IF(G66&lt;&gt;"",Assumptions!$E$11,"")</f>
        <v/>
      </c>
      <c r="O66" s="10">
        <f>IF(AND(J66&lt;&gt;"",K66&lt;&gt;""),MAX(0,IF(I66&lt;&gt;"",MIN(I66,(J66*K66)-L66-M66-N66), (J66*K66)-L66-M66-N66)),"")</f>
        <v/>
      </c>
    </row>
    <row r="67">
      <c r="I67" s="10" t="n"/>
      <c r="J67" s="10" t="n"/>
      <c r="K67" s="11">
        <f>IFERROR(VLOOKUP(G67,Assumptions!$D$4:$E$8,2,FALSE),"")</f>
        <v/>
      </c>
      <c r="L67" s="10" t="n"/>
      <c r="M67" s="10">
        <f>IF(AND(J67&lt;&gt;"",K67&lt;&gt;""),ROUND((J67*K67)*Assumptions!$E$10,0),"")</f>
        <v/>
      </c>
      <c r="N67" s="10">
        <f>IF(G67&lt;&gt;"",Assumptions!$E$11,"")</f>
        <v/>
      </c>
      <c r="O67" s="10">
        <f>IF(AND(J67&lt;&gt;"",K67&lt;&gt;""),MAX(0,IF(I67&lt;&gt;"",MIN(I67,(J67*K67)-L67-M67-N67), (J67*K67)-L67-M67-N67)),"")</f>
        <v/>
      </c>
    </row>
    <row r="68">
      <c r="I68" s="10" t="n"/>
      <c r="J68" s="10" t="n"/>
      <c r="K68" s="11">
        <f>IFERROR(VLOOKUP(G68,Assumptions!$D$4:$E$8,2,FALSE),"")</f>
        <v/>
      </c>
      <c r="L68" s="10" t="n"/>
      <c r="M68" s="10">
        <f>IF(AND(J68&lt;&gt;"",K68&lt;&gt;""),ROUND((J68*K68)*Assumptions!$E$10,0),"")</f>
        <v/>
      </c>
      <c r="N68" s="10">
        <f>IF(G68&lt;&gt;"",Assumptions!$E$11,"")</f>
        <v/>
      </c>
      <c r="O68" s="10">
        <f>IF(AND(J68&lt;&gt;"",K68&lt;&gt;""),MAX(0,IF(I68&lt;&gt;"",MIN(I68,(J68*K68)-L68-M68-N68), (J68*K68)-L68-M68-N68)),"")</f>
        <v/>
      </c>
    </row>
    <row r="69">
      <c r="I69" s="10" t="n"/>
      <c r="J69" s="10" t="n"/>
      <c r="K69" s="11">
        <f>IFERROR(VLOOKUP(G69,Assumptions!$D$4:$E$8,2,FALSE),"")</f>
        <v/>
      </c>
      <c r="L69" s="10" t="n"/>
      <c r="M69" s="10">
        <f>IF(AND(J69&lt;&gt;"",K69&lt;&gt;""),ROUND((J69*K69)*Assumptions!$E$10,0),"")</f>
        <v/>
      </c>
      <c r="N69" s="10">
        <f>IF(G69&lt;&gt;"",Assumptions!$E$11,"")</f>
        <v/>
      </c>
      <c r="O69" s="10">
        <f>IF(AND(J69&lt;&gt;"",K69&lt;&gt;""),MAX(0,IF(I69&lt;&gt;"",MIN(I69,(J69*K69)-L69-M69-N69), (J69*K69)-L69-M69-N69)),"")</f>
        <v/>
      </c>
    </row>
    <row r="70">
      <c r="I70" s="10" t="n"/>
      <c r="J70" s="10" t="n"/>
      <c r="K70" s="11">
        <f>IFERROR(VLOOKUP(G70,Assumptions!$D$4:$E$8,2,FALSE),"")</f>
        <v/>
      </c>
      <c r="L70" s="10" t="n"/>
      <c r="M70" s="10">
        <f>IF(AND(J70&lt;&gt;"",K70&lt;&gt;""),ROUND((J70*K70)*Assumptions!$E$10,0),"")</f>
        <v/>
      </c>
      <c r="N70" s="10">
        <f>IF(G70&lt;&gt;"",Assumptions!$E$11,"")</f>
        <v/>
      </c>
      <c r="O70" s="10">
        <f>IF(AND(J70&lt;&gt;"",K70&lt;&gt;""),MAX(0,IF(I70&lt;&gt;"",MIN(I70,(J70*K70)-L70-M70-N70), (J70*K70)-L70-M70-N70)),"")</f>
        <v/>
      </c>
    </row>
    <row r="71">
      <c r="I71" s="10" t="n"/>
      <c r="J71" s="10" t="n"/>
      <c r="K71" s="11">
        <f>IFERROR(VLOOKUP(G71,Assumptions!$D$4:$E$8,2,FALSE),"")</f>
        <v/>
      </c>
      <c r="L71" s="10" t="n"/>
      <c r="M71" s="10">
        <f>IF(AND(J71&lt;&gt;"",K71&lt;&gt;""),ROUND((J71*K71)*Assumptions!$E$10,0),"")</f>
        <v/>
      </c>
      <c r="N71" s="10">
        <f>IF(G71&lt;&gt;"",Assumptions!$E$11,"")</f>
        <v/>
      </c>
      <c r="O71" s="10">
        <f>IF(AND(J71&lt;&gt;"",K71&lt;&gt;""),MAX(0,IF(I71&lt;&gt;"",MIN(I71,(J71*K71)-L71-M71-N71), (J71*K71)-L71-M71-N71)),"")</f>
        <v/>
      </c>
    </row>
    <row r="72">
      <c r="I72" s="10" t="n"/>
      <c r="J72" s="10" t="n"/>
      <c r="K72" s="11">
        <f>IFERROR(VLOOKUP(G72,Assumptions!$D$4:$E$8,2,FALSE),"")</f>
        <v/>
      </c>
      <c r="L72" s="10" t="n"/>
      <c r="M72" s="10">
        <f>IF(AND(J72&lt;&gt;"",K72&lt;&gt;""),ROUND((J72*K72)*Assumptions!$E$10,0),"")</f>
        <v/>
      </c>
      <c r="N72" s="10">
        <f>IF(G72&lt;&gt;"",Assumptions!$E$11,"")</f>
        <v/>
      </c>
      <c r="O72" s="10">
        <f>IF(AND(J72&lt;&gt;"",K72&lt;&gt;""),MAX(0,IF(I72&lt;&gt;"",MIN(I72,(J72*K72)-L72-M72-N72), (J72*K72)-L72-M72-N72)),"")</f>
        <v/>
      </c>
    </row>
    <row r="73">
      <c r="I73" s="10" t="n"/>
      <c r="J73" s="10" t="n"/>
      <c r="K73" s="11">
        <f>IFERROR(VLOOKUP(G73,Assumptions!$D$4:$E$8,2,FALSE),"")</f>
        <v/>
      </c>
      <c r="L73" s="10" t="n"/>
      <c r="M73" s="10">
        <f>IF(AND(J73&lt;&gt;"",K73&lt;&gt;""),ROUND((J73*K73)*Assumptions!$E$10,0),"")</f>
        <v/>
      </c>
      <c r="N73" s="10">
        <f>IF(G73&lt;&gt;"",Assumptions!$E$11,"")</f>
        <v/>
      </c>
      <c r="O73" s="10">
        <f>IF(AND(J73&lt;&gt;"",K73&lt;&gt;""),MAX(0,IF(I73&lt;&gt;"",MIN(I73,(J73*K73)-L73-M73-N73), (J73*K73)-L73-M73-N73)),"")</f>
        <v/>
      </c>
    </row>
    <row r="74">
      <c r="I74" s="10" t="n"/>
      <c r="J74" s="10" t="n"/>
      <c r="K74" s="11">
        <f>IFERROR(VLOOKUP(G74,Assumptions!$D$4:$E$8,2,FALSE),"")</f>
        <v/>
      </c>
      <c r="L74" s="10" t="n"/>
      <c r="M74" s="10">
        <f>IF(AND(J74&lt;&gt;"",K74&lt;&gt;""),ROUND((J74*K74)*Assumptions!$E$10,0),"")</f>
        <v/>
      </c>
      <c r="N74" s="10">
        <f>IF(G74&lt;&gt;"",Assumptions!$E$11,"")</f>
        <v/>
      </c>
      <c r="O74" s="10">
        <f>IF(AND(J74&lt;&gt;"",K74&lt;&gt;""),MAX(0,IF(I74&lt;&gt;"",MIN(I74,(J74*K74)-L74-M74-N74), (J74*K74)-L74-M74-N74)),"")</f>
        <v/>
      </c>
    </row>
    <row r="75">
      <c r="I75" s="10" t="n"/>
      <c r="J75" s="10" t="n"/>
      <c r="K75" s="11">
        <f>IFERROR(VLOOKUP(G75,Assumptions!$D$4:$E$8,2,FALSE),"")</f>
        <v/>
      </c>
      <c r="L75" s="10" t="n"/>
      <c r="M75" s="10">
        <f>IF(AND(J75&lt;&gt;"",K75&lt;&gt;""),ROUND((J75*K75)*Assumptions!$E$10,0),"")</f>
        <v/>
      </c>
      <c r="N75" s="10">
        <f>IF(G75&lt;&gt;"",Assumptions!$E$11,"")</f>
        <v/>
      </c>
      <c r="O75" s="10">
        <f>IF(AND(J75&lt;&gt;"",K75&lt;&gt;""),MAX(0,IF(I75&lt;&gt;"",MIN(I75,(J75*K75)-L75-M75-N75), (J75*K75)-L75-M75-N75)),"")</f>
        <v/>
      </c>
    </row>
    <row r="76">
      <c r="I76" s="10" t="n"/>
      <c r="J76" s="10" t="n"/>
      <c r="K76" s="11">
        <f>IFERROR(VLOOKUP(G76,Assumptions!$D$4:$E$8,2,FALSE),"")</f>
        <v/>
      </c>
      <c r="L76" s="10" t="n"/>
      <c r="M76" s="10">
        <f>IF(AND(J76&lt;&gt;"",K76&lt;&gt;""),ROUND((J76*K76)*Assumptions!$E$10,0),"")</f>
        <v/>
      </c>
      <c r="N76" s="10">
        <f>IF(G76&lt;&gt;"",Assumptions!$E$11,"")</f>
        <v/>
      </c>
      <c r="O76" s="10">
        <f>IF(AND(J76&lt;&gt;"",K76&lt;&gt;""),MAX(0,IF(I76&lt;&gt;"",MIN(I76,(J76*K76)-L76-M76-N76), (J76*K76)-L76-M76-N76)),"")</f>
        <v/>
      </c>
    </row>
    <row r="77">
      <c r="I77" s="10" t="n"/>
      <c r="J77" s="10" t="n"/>
      <c r="K77" s="11">
        <f>IFERROR(VLOOKUP(G77,Assumptions!$D$4:$E$8,2,FALSE),"")</f>
        <v/>
      </c>
      <c r="L77" s="10" t="n"/>
      <c r="M77" s="10">
        <f>IF(AND(J77&lt;&gt;"",K77&lt;&gt;""),ROUND((J77*K77)*Assumptions!$E$10,0),"")</f>
        <v/>
      </c>
      <c r="N77" s="10">
        <f>IF(G77&lt;&gt;"",Assumptions!$E$11,"")</f>
        <v/>
      </c>
      <c r="O77" s="10">
        <f>IF(AND(J77&lt;&gt;"",K77&lt;&gt;""),MAX(0,IF(I77&lt;&gt;"",MIN(I77,(J77*K77)-L77-M77-N77), (J77*K77)-L77-M77-N77)),"")</f>
        <v/>
      </c>
    </row>
    <row r="78">
      <c r="I78" s="10" t="n"/>
      <c r="J78" s="10" t="n"/>
      <c r="K78" s="11">
        <f>IFERROR(VLOOKUP(G78,Assumptions!$D$4:$E$8,2,FALSE),"")</f>
        <v/>
      </c>
      <c r="L78" s="10" t="n"/>
      <c r="M78" s="10">
        <f>IF(AND(J78&lt;&gt;"",K78&lt;&gt;""),ROUND((J78*K78)*Assumptions!$E$10,0),"")</f>
        <v/>
      </c>
      <c r="N78" s="10">
        <f>IF(G78&lt;&gt;"",Assumptions!$E$11,"")</f>
        <v/>
      </c>
      <c r="O78" s="10">
        <f>IF(AND(J78&lt;&gt;"",K78&lt;&gt;""),MAX(0,IF(I78&lt;&gt;"",MIN(I78,(J78*K78)-L78-M78-N78), (J78*K78)-L78-M78-N78)),"")</f>
        <v/>
      </c>
    </row>
    <row r="79">
      <c r="I79" s="10" t="n"/>
      <c r="J79" s="10" t="n"/>
      <c r="K79" s="11">
        <f>IFERROR(VLOOKUP(G79,Assumptions!$D$4:$E$8,2,FALSE),"")</f>
        <v/>
      </c>
      <c r="L79" s="10" t="n"/>
      <c r="M79" s="10">
        <f>IF(AND(J79&lt;&gt;"",K79&lt;&gt;""),ROUND((J79*K79)*Assumptions!$E$10,0),"")</f>
        <v/>
      </c>
      <c r="N79" s="10">
        <f>IF(G79&lt;&gt;"",Assumptions!$E$11,"")</f>
        <v/>
      </c>
      <c r="O79" s="10">
        <f>IF(AND(J79&lt;&gt;"",K79&lt;&gt;""),MAX(0,IF(I79&lt;&gt;"",MIN(I79,(J79*K79)-L79-M79-N79), (J79*K79)-L79-M79-N79)),"")</f>
        <v/>
      </c>
    </row>
    <row r="80">
      <c r="I80" s="10" t="n"/>
      <c r="J80" s="10" t="n"/>
      <c r="K80" s="11">
        <f>IFERROR(VLOOKUP(G80,Assumptions!$D$4:$E$8,2,FALSE),"")</f>
        <v/>
      </c>
      <c r="L80" s="10" t="n"/>
      <c r="M80" s="10">
        <f>IF(AND(J80&lt;&gt;"",K80&lt;&gt;""),ROUND((J80*K80)*Assumptions!$E$10,0),"")</f>
        <v/>
      </c>
      <c r="N80" s="10">
        <f>IF(G80&lt;&gt;"",Assumptions!$E$11,"")</f>
        <v/>
      </c>
      <c r="O80" s="10">
        <f>IF(AND(J80&lt;&gt;"",K80&lt;&gt;""),MAX(0,IF(I80&lt;&gt;"",MIN(I80,(J80*K80)-L80-M80-N80), (J80*K80)-L80-M80-N80)),"")</f>
        <v/>
      </c>
    </row>
    <row r="81">
      <c r="I81" s="10" t="n"/>
      <c r="J81" s="10" t="n"/>
      <c r="K81" s="11">
        <f>IFERROR(VLOOKUP(G81,Assumptions!$D$4:$E$8,2,FALSE),"")</f>
        <v/>
      </c>
      <c r="L81" s="10" t="n"/>
      <c r="M81" s="10">
        <f>IF(AND(J81&lt;&gt;"",K81&lt;&gt;""),ROUND((J81*K81)*Assumptions!$E$10,0),"")</f>
        <v/>
      </c>
      <c r="N81" s="10">
        <f>IF(G81&lt;&gt;"",Assumptions!$E$11,"")</f>
        <v/>
      </c>
      <c r="O81" s="10">
        <f>IF(AND(J81&lt;&gt;"",K81&lt;&gt;""),MAX(0,IF(I81&lt;&gt;"",MIN(I81,(J81*K81)-L81-M81-N81), (J81*K81)-L81-M81-N81)),"")</f>
        <v/>
      </c>
    </row>
    <row r="82">
      <c r="I82" s="10" t="n"/>
      <c r="J82" s="10" t="n"/>
      <c r="K82" s="11">
        <f>IFERROR(VLOOKUP(G82,Assumptions!$D$4:$E$8,2,FALSE),"")</f>
        <v/>
      </c>
      <c r="L82" s="10" t="n"/>
      <c r="M82" s="10">
        <f>IF(AND(J82&lt;&gt;"",K82&lt;&gt;""),ROUND((J82*K82)*Assumptions!$E$10,0),"")</f>
        <v/>
      </c>
      <c r="N82" s="10">
        <f>IF(G82&lt;&gt;"",Assumptions!$E$11,"")</f>
        <v/>
      </c>
      <c r="O82" s="10">
        <f>IF(AND(J82&lt;&gt;"",K82&lt;&gt;""),MAX(0,IF(I82&lt;&gt;"",MIN(I82,(J82*K82)-L82-M82-N82), (J82*K82)-L82-M82-N82)),"")</f>
        <v/>
      </c>
    </row>
    <row r="83">
      <c r="I83" s="10" t="n"/>
      <c r="J83" s="10" t="n"/>
      <c r="K83" s="11">
        <f>IFERROR(VLOOKUP(G83,Assumptions!$D$4:$E$8,2,FALSE),"")</f>
        <v/>
      </c>
      <c r="L83" s="10" t="n"/>
      <c r="M83" s="10">
        <f>IF(AND(J83&lt;&gt;"",K83&lt;&gt;""),ROUND((J83*K83)*Assumptions!$E$10,0),"")</f>
        <v/>
      </c>
      <c r="N83" s="10">
        <f>IF(G83&lt;&gt;"",Assumptions!$E$11,"")</f>
        <v/>
      </c>
      <c r="O83" s="10">
        <f>IF(AND(J83&lt;&gt;"",K83&lt;&gt;""),MAX(0,IF(I83&lt;&gt;"",MIN(I83,(J83*K83)-L83-M83-N83), (J83*K83)-L83-M83-N83)),"")</f>
        <v/>
      </c>
    </row>
    <row r="84">
      <c r="I84" s="10" t="n"/>
      <c r="J84" s="10" t="n"/>
      <c r="K84" s="11">
        <f>IFERROR(VLOOKUP(G84,Assumptions!$D$4:$E$8,2,FALSE),"")</f>
        <v/>
      </c>
      <c r="L84" s="10" t="n"/>
      <c r="M84" s="10">
        <f>IF(AND(J84&lt;&gt;"",K84&lt;&gt;""),ROUND((J84*K84)*Assumptions!$E$10,0),"")</f>
        <v/>
      </c>
      <c r="N84" s="10">
        <f>IF(G84&lt;&gt;"",Assumptions!$E$11,"")</f>
        <v/>
      </c>
      <c r="O84" s="10">
        <f>IF(AND(J84&lt;&gt;"",K84&lt;&gt;""),MAX(0,IF(I84&lt;&gt;"",MIN(I84,(J84*K84)-L84-M84-N84), (J84*K84)-L84-M84-N84)),"")</f>
        <v/>
      </c>
    </row>
    <row r="85">
      <c r="I85" s="10" t="n"/>
      <c r="J85" s="10" t="n"/>
      <c r="K85" s="11">
        <f>IFERROR(VLOOKUP(G85,Assumptions!$D$4:$E$8,2,FALSE),"")</f>
        <v/>
      </c>
      <c r="L85" s="10" t="n"/>
      <c r="M85" s="10">
        <f>IF(AND(J85&lt;&gt;"",K85&lt;&gt;""),ROUND((J85*K85)*Assumptions!$E$10,0),"")</f>
        <v/>
      </c>
      <c r="N85" s="10">
        <f>IF(G85&lt;&gt;"",Assumptions!$E$11,"")</f>
        <v/>
      </c>
      <c r="O85" s="10">
        <f>IF(AND(J85&lt;&gt;"",K85&lt;&gt;""),MAX(0,IF(I85&lt;&gt;"",MIN(I85,(J85*K85)-L85-M85-N85), (J85*K85)-L85-M85-N85)),"")</f>
        <v/>
      </c>
    </row>
    <row r="86">
      <c r="I86" s="10" t="n"/>
      <c r="J86" s="10" t="n"/>
      <c r="K86" s="11">
        <f>IFERROR(VLOOKUP(G86,Assumptions!$D$4:$E$8,2,FALSE),"")</f>
        <v/>
      </c>
      <c r="L86" s="10" t="n"/>
      <c r="M86" s="10">
        <f>IF(AND(J86&lt;&gt;"",K86&lt;&gt;""),ROUND((J86*K86)*Assumptions!$E$10,0),"")</f>
        <v/>
      </c>
      <c r="N86" s="10">
        <f>IF(G86&lt;&gt;"",Assumptions!$E$11,"")</f>
        <v/>
      </c>
      <c r="O86" s="10">
        <f>IF(AND(J86&lt;&gt;"",K86&lt;&gt;""),MAX(0,IF(I86&lt;&gt;"",MIN(I86,(J86*K86)-L86-M86-N86), (J86*K86)-L86-M86-N86)),"")</f>
        <v/>
      </c>
    </row>
    <row r="87">
      <c r="I87" s="10" t="n"/>
      <c r="J87" s="10" t="n"/>
      <c r="K87" s="11">
        <f>IFERROR(VLOOKUP(G87,Assumptions!$D$4:$E$8,2,FALSE),"")</f>
        <v/>
      </c>
      <c r="L87" s="10" t="n"/>
      <c r="M87" s="10">
        <f>IF(AND(J87&lt;&gt;"",K87&lt;&gt;""),ROUND((J87*K87)*Assumptions!$E$10,0),"")</f>
        <v/>
      </c>
      <c r="N87" s="10">
        <f>IF(G87&lt;&gt;"",Assumptions!$E$11,"")</f>
        <v/>
      </c>
      <c r="O87" s="10">
        <f>IF(AND(J87&lt;&gt;"",K87&lt;&gt;""),MAX(0,IF(I87&lt;&gt;"",MIN(I87,(J87*K87)-L87-M87-N87), (J87*K87)-L87-M87-N87)),"")</f>
        <v/>
      </c>
    </row>
    <row r="88">
      <c r="I88" s="10" t="n"/>
      <c r="J88" s="10" t="n"/>
      <c r="K88" s="11">
        <f>IFERROR(VLOOKUP(G88,Assumptions!$D$4:$E$8,2,FALSE),"")</f>
        <v/>
      </c>
      <c r="L88" s="10" t="n"/>
      <c r="M88" s="10">
        <f>IF(AND(J88&lt;&gt;"",K88&lt;&gt;""),ROUND((J88*K88)*Assumptions!$E$10,0),"")</f>
        <v/>
      </c>
      <c r="N88" s="10">
        <f>IF(G88&lt;&gt;"",Assumptions!$E$11,"")</f>
        <v/>
      </c>
      <c r="O88" s="10">
        <f>IF(AND(J88&lt;&gt;"",K88&lt;&gt;""),MAX(0,IF(I88&lt;&gt;"",MIN(I88,(J88*K88)-L88-M88-N88), (J88*K88)-L88-M88-N88)),"")</f>
        <v/>
      </c>
    </row>
    <row r="89">
      <c r="I89" s="10" t="n"/>
      <c r="J89" s="10" t="n"/>
      <c r="K89" s="11">
        <f>IFERROR(VLOOKUP(G89,Assumptions!$D$4:$E$8,2,FALSE),"")</f>
        <v/>
      </c>
      <c r="L89" s="10" t="n"/>
      <c r="M89" s="10">
        <f>IF(AND(J89&lt;&gt;"",K89&lt;&gt;""),ROUND((J89*K89)*Assumptions!$E$10,0),"")</f>
        <v/>
      </c>
      <c r="N89" s="10">
        <f>IF(G89&lt;&gt;"",Assumptions!$E$11,"")</f>
        <v/>
      </c>
      <c r="O89" s="10">
        <f>IF(AND(J89&lt;&gt;"",K89&lt;&gt;""),MAX(0,IF(I89&lt;&gt;"",MIN(I89,(J89*K89)-L89-M89-N89), (J89*K89)-L89-M89-N89)),"")</f>
        <v/>
      </c>
    </row>
    <row r="90">
      <c r="I90" s="10" t="n"/>
      <c r="J90" s="10" t="n"/>
      <c r="K90" s="11">
        <f>IFERROR(VLOOKUP(G90,Assumptions!$D$4:$E$8,2,FALSE),"")</f>
        <v/>
      </c>
      <c r="L90" s="10" t="n"/>
      <c r="M90" s="10">
        <f>IF(AND(J90&lt;&gt;"",K90&lt;&gt;""),ROUND((J90*K90)*Assumptions!$E$10,0),"")</f>
        <v/>
      </c>
      <c r="N90" s="10">
        <f>IF(G90&lt;&gt;"",Assumptions!$E$11,"")</f>
        <v/>
      </c>
      <c r="O90" s="10">
        <f>IF(AND(J90&lt;&gt;"",K90&lt;&gt;""),MAX(0,IF(I90&lt;&gt;"",MIN(I90,(J90*K90)-L90-M90-N90), (J90*K90)-L90-M90-N90)),"")</f>
        <v/>
      </c>
    </row>
    <row r="91">
      <c r="I91" s="10" t="n"/>
      <c r="J91" s="10" t="n"/>
      <c r="K91" s="11">
        <f>IFERROR(VLOOKUP(G91,Assumptions!$D$4:$E$8,2,FALSE),"")</f>
        <v/>
      </c>
      <c r="L91" s="10" t="n"/>
      <c r="M91" s="10">
        <f>IF(AND(J91&lt;&gt;"",K91&lt;&gt;""),ROUND((J91*K91)*Assumptions!$E$10,0),"")</f>
        <v/>
      </c>
      <c r="N91" s="10">
        <f>IF(G91&lt;&gt;"",Assumptions!$E$11,"")</f>
        <v/>
      </c>
      <c r="O91" s="10">
        <f>IF(AND(J91&lt;&gt;"",K91&lt;&gt;""),MAX(0,IF(I91&lt;&gt;"",MIN(I91,(J91*K91)-L91-M91-N91), (J91*K91)-L91-M91-N91)),"")</f>
        <v/>
      </c>
    </row>
    <row r="92">
      <c r="I92" s="10" t="n"/>
      <c r="J92" s="10" t="n"/>
      <c r="K92" s="11">
        <f>IFERROR(VLOOKUP(G92,Assumptions!$D$4:$E$8,2,FALSE),"")</f>
        <v/>
      </c>
      <c r="L92" s="10" t="n"/>
      <c r="M92" s="10">
        <f>IF(AND(J92&lt;&gt;"",K92&lt;&gt;""),ROUND((J92*K92)*Assumptions!$E$10,0),"")</f>
        <v/>
      </c>
      <c r="N92" s="10">
        <f>IF(G92&lt;&gt;"",Assumptions!$E$11,"")</f>
        <v/>
      </c>
      <c r="O92" s="10">
        <f>IF(AND(J92&lt;&gt;"",K92&lt;&gt;""),MAX(0,IF(I92&lt;&gt;"",MIN(I92,(J92*K92)-L92-M92-N92), (J92*K92)-L92-M92-N92)),"")</f>
        <v/>
      </c>
    </row>
    <row r="93">
      <c r="I93" s="10" t="n"/>
      <c r="J93" s="10" t="n"/>
      <c r="K93" s="11">
        <f>IFERROR(VLOOKUP(G93,Assumptions!$D$4:$E$8,2,FALSE),"")</f>
        <v/>
      </c>
      <c r="L93" s="10" t="n"/>
      <c r="M93" s="10">
        <f>IF(AND(J93&lt;&gt;"",K93&lt;&gt;""),ROUND((J93*K93)*Assumptions!$E$10,0),"")</f>
        <v/>
      </c>
      <c r="N93" s="10">
        <f>IF(G93&lt;&gt;"",Assumptions!$E$11,"")</f>
        <v/>
      </c>
      <c r="O93" s="10">
        <f>IF(AND(J93&lt;&gt;"",K93&lt;&gt;""),MAX(0,IF(I93&lt;&gt;"",MIN(I93,(J93*K93)-L93-M93-N93), (J93*K93)-L93-M93-N93)),"")</f>
        <v/>
      </c>
    </row>
    <row r="94">
      <c r="I94" s="10" t="n"/>
      <c r="J94" s="10" t="n"/>
      <c r="K94" s="11">
        <f>IFERROR(VLOOKUP(G94,Assumptions!$D$4:$E$8,2,FALSE),"")</f>
        <v/>
      </c>
      <c r="L94" s="10" t="n"/>
      <c r="M94" s="10">
        <f>IF(AND(J94&lt;&gt;"",K94&lt;&gt;""),ROUND((J94*K94)*Assumptions!$E$10,0),"")</f>
        <v/>
      </c>
      <c r="N94" s="10">
        <f>IF(G94&lt;&gt;"",Assumptions!$E$11,"")</f>
        <v/>
      </c>
      <c r="O94" s="10">
        <f>IF(AND(J94&lt;&gt;"",K94&lt;&gt;""),MAX(0,IF(I94&lt;&gt;"",MIN(I94,(J94*K94)-L94-M94-N94), (J94*K94)-L94-M94-N94)),"")</f>
        <v/>
      </c>
    </row>
    <row r="95">
      <c r="I95" s="10" t="n"/>
      <c r="J95" s="10" t="n"/>
      <c r="K95" s="11">
        <f>IFERROR(VLOOKUP(G95,Assumptions!$D$4:$E$8,2,FALSE),"")</f>
        <v/>
      </c>
      <c r="L95" s="10" t="n"/>
      <c r="M95" s="10">
        <f>IF(AND(J95&lt;&gt;"",K95&lt;&gt;""),ROUND((J95*K95)*Assumptions!$E$10,0),"")</f>
        <v/>
      </c>
      <c r="N95" s="10">
        <f>IF(G95&lt;&gt;"",Assumptions!$E$11,"")</f>
        <v/>
      </c>
      <c r="O95" s="10">
        <f>IF(AND(J95&lt;&gt;"",K95&lt;&gt;""),MAX(0,IF(I95&lt;&gt;"",MIN(I95,(J95*K95)-L95-M95-N95), (J95*K95)-L95-M95-N95)),"")</f>
        <v/>
      </c>
    </row>
    <row r="96">
      <c r="I96" s="10" t="n"/>
      <c r="J96" s="10" t="n"/>
      <c r="K96" s="11">
        <f>IFERROR(VLOOKUP(G96,Assumptions!$D$4:$E$8,2,FALSE),"")</f>
        <v/>
      </c>
      <c r="L96" s="10" t="n"/>
      <c r="M96" s="10">
        <f>IF(AND(J96&lt;&gt;"",K96&lt;&gt;""),ROUND((J96*K96)*Assumptions!$E$10,0),"")</f>
        <v/>
      </c>
      <c r="N96" s="10">
        <f>IF(G96&lt;&gt;"",Assumptions!$E$11,"")</f>
        <v/>
      </c>
      <c r="O96" s="10">
        <f>IF(AND(J96&lt;&gt;"",K96&lt;&gt;""),MAX(0,IF(I96&lt;&gt;"",MIN(I96,(J96*K96)-L96-M96-N96), (J96*K96)-L96-M96-N96)),"")</f>
        <v/>
      </c>
    </row>
    <row r="97">
      <c r="I97" s="10" t="n"/>
      <c r="J97" s="10" t="n"/>
      <c r="K97" s="11">
        <f>IFERROR(VLOOKUP(G97,Assumptions!$D$4:$E$8,2,FALSE),"")</f>
        <v/>
      </c>
      <c r="L97" s="10" t="n"/>
      <c r="M97" s="10">
        <f>IF(AND(J97&lt;&gt;"",K97&lt;&gt;""),ROUND((J97*K97)*Assumptions!$E$10,0),"")</f>
        <v/>
      </c>
      <c r="N97" s="10">
        <f>IF(G97&lt;&gt;"",Assumptions!$E$11,"")</f>
        <v/>
      </c>
      <c r="O97" s="10">
        <f>IF(AND(J97&lt;&gt;"",K97&lt;&gt;""),MAX(0,IF(I97&lt;&gt;"",MIN(I97,(J97*K97)-L97-M97-N97), (J97*K97)-L97-M97-N97)),"")</f>
        <v/>
      </c>
    </row>
    <row r="98">
      <c r="I98" s="10" t="n"/>
      <c r="J98" s="10" t="n"/>
      <c r="K98" s="11">
        <f>IFERROR(VLOOKUP(G98,Assumptions!$D$4:$E$8,2,FALSE),"")</f>
        <v/>
      </c>
      <c r="L98" s="10" t="n"/>
      <c r="M98" s="10">
        <f>IF(AND(J98&lt;&gt;"",K98&lt;&gt;""),ROUND((J98*K98)*Assumptions!$E$10,0),"")</f>
        <v/>
      </c>
      <c r="N98" s="10">
        <f>IF(G98&lt;&gt;"",Assumptions!$E$11,"")</f>
        <v/>
      </c>
      <c r="O98" s="10">
        <f>IF(AND(J98&lt;&gt;"",K98&lt;&gt;""),MAX(0,IF(I98&lt;&gt;"",MIN(I98,(J98*K98)-L98-M98-N98), (J98*K98)-L98-M98-N98)),"")</f>
        <v/>
      </c>
    </row>
    <row r="99">
      <c r="I99" s="10" t="n"/>
      <c r="J99" s="10" t="n"/>
      <c r="K99" s="11">
        <f>IFERROR(VLOOKUP(G99,Assumptions!$D$4:$E$8,2,FALSE),"")</f>
        <v/>
      </c>
      <c r="L99" s="10" t="n"/>
      <c r="M99" s="10">
        <f>IF(AND(J99&lt;&gt;"",K99&lt;&gt;""),ROUND((J99*K99)*Assumptions!$E$10,0),"")</f>
        <v/>
      </c>
      <c r="N99" s="10">
        <f>IF(G99&lt;&gt;"",Assumptions!$E$11,"")</f>
        <v/>
      </c>
      <c r="O99" s="10">
        <f>IF(AND(J99&lt;&gt;"",K99&lt;&gt;""),MAX(0,IF(I99&lt;&gt;"",MIN(I99,(J99*K99)-L99-M99-N99), (J99*K99)-L99-M99-N99)),"")</f>
        <v/>
      </c>
    </row>
    <row r="100">
      <c r="I100" s="10" t="n"/>
      <c r="J100" s="10" t="n"/>
      <c r="K100" s="11">
        <f>IFERROR(VLOOKUP(G100,Assumptions!$D$4:$E$8,2,FALSE),"")</f>
        <v/>
      </c>
      <c r="L100" s="10" t="n"/>
      <c r="M100" s="10">
        <f>IF(AND(J100&lt;&gt;"",K100&lt;&gt;""),ROUND((J100*K100)*Assumptions!$E$10,0),"")</f>
        <v/>
      </c>
      <c r="N100" s="10">
        <f>IF(G100&lt;&gt;"",Assumptions!$E$11,"")</f>
        <v/>
      </c>
      <c r="O100" s="10">
        <f>IF(AND(J100&lt;&gt;"",K100&lt;&gt;""),MAX(0,IF(I100&lt;&gt;"",MIN(I100,(J100*K100)-L100-M100-N100), (J100*K100)-L100-M100-N100)),"")</f>
        <v/>
      </c>
    </row>
    <row r="101">
      <c r="I101" s="10" t="n"/>
      <c r="J101" s="10" t="n"/>
      <c r="K101" s="11">
        <f>IFERROR(VLOOKUP(G101,Assumptions!$D$4:$E$8,2,FALSE),"")</f>
        <v/>
      </c>
      <c r="L101" s="10" t="n"/>
      <c r="M101" s="10">
        <f>IF(AND(J101&lt;&gt;"",K101&lt;&gt;""),ROUND((J101*K101)*Assumptions!$E$10,0),"")</f>
        <v/>
      </c>
      <c r="N101" s="10">
        <f>IF(G101&lt;&gt;"",Assumptions!$E$11,"")</f>
        <v/>
      </c>
      <c r="O101" s="10">
        <f>IF(AND(J101&lt;&gt;"",K101&lt;&gt;""),MAX(0,IF(I101&lt;&gt;"",MIN(I101,(J101*K101)-L101-M101-N101), (J101*K101)-L101-M101-N101)),"")</f>
        <v/>
      </c>
    </row>
    <row r="102">
      <c r="I102" s="10" t="n"/>
      <c r="J102" s="10" t="n"/>
      <c r="K102" s="11">
        <f>IFERROR(VLOOKUP(G102,Assumptions!$D$4:$E$8,2,FALSE),"")</f>
        <v/>
      </c>
      <c r="L102" s="10" t="n"/>
      <c r="M102" s="10">
        <f>IF(AND(J102&lt;&gt;"",K102&lt;&gt;""),ROUND((J102*K102)*Assumptions!$E$10,0),"")</f>
        <v/>
      </c>
      <c r="N102" s="10">
        <f>IF(G102&lt;&gt;"",Assumptions!$E$11,"")</f>
        <v/>
      </c>
      <c r="O102" s="10">
        <f>IF(AND(J102&lt;&gt;"",K102&lt;&gt;""),MAX(0,IF(I102&lt;&gt;"",MIN(I102,(J102*K102)-L102-M102-N102), (J102*K102)-L102-M102-N102)),"")</f>
        <v/>
      </c>
    </row>
    <row r="103">
      <c r="I103" s="10" t="n"/>
      <c r="J103" s="10" t="n"/>
      <c r="K103" s="11">
        <f>IFERROR(VLOOKUP(G103,Assumptions!$D$4:$E$8,2,FALSE),"")</f>
        <v/>
      </c>
      <c r="L103" s="10" t="n"/>
      <c r="M103" s="10">
        <f>IF(AND(J103&lt;&gt;"",K103&lt;&gt;""),ROUND((J103*K103)*Assumptions!$E$10,0),"")</f>
        <v/>
      </c>
      <c r="N103" s="10">
        <f>IF(G103&lt;&gt;"",Assumptions!$E$11,"")</f>
        <v/>
      </c>
      <c r="O103" s="10">
        <f>IF(AND(J103&lt;&gt;"",K103&lt;&gt;""),MAX(0,IF(I103&lt;&gt;"",MIN(I103,(J103*K103)-L103-M103-N103), (J103*K103)-L103-M103-N103)),"")</f>
        <v/>
      </c>
    </row>
    <row r="104">
      <c r="I104" s="10" t="n"/>
      <c r="J104" s="10" t="n"/>
      <c r="K104" s="11">
        <f>IFERROR(VLOOKUP(G104,Assumptions!$D$4:$E$8,2,FALSE),"")</f>
        <v/>
      </c>
      <c r="L104" s="10" t="n"/>
      <c r="M104" s="10">
        <f>IF(AND(J104&lt;&gt;"",K104&lt;&gt;""),ROUND((J104*K104)*Assumptions!$E$10,0),"")</f>
        <v/>
      </c>
      <c r="N104" s="10">
        <f>IF(G104&lt;&gt;"",Assumptions!$E$11,"")</f>
        <v/>
      </c>
      <c r="O104" s="10">
        <f>IF(AND(J104&lt;&gt;"",K104&lt;&gt;""),MAX(0,IF(I104&lt;&gt;"",MIN(I104,(J104*K104)-L104-M104-N104), (J104*K104)-L104-M104-N104)),"")</f>
        <v/>
      </c>
    </row>
    <row r="105">
      <c r="I105" s="10" t="n"/>
      <c r="J105" s="10" t="n"/>
      <c r="K105" s="11">
        <f>IFERROR(VLOOKUP(G105,Assumptions!$D$4:$E$8,2,FALSE),"")</f>
        <v/>
      </c>
      <c r="L105" s="10" t="n"/>
      <c r="M105" s="10">
        <f>IF(AND(J105&lt;&gt;"",K105&lt;&gt;""),ROUND((J105*K105)*Assumptions!$E$10,0),"")</f>
        <v/>
      </c>
      <c r="N105" s="10">
        <f>IF(G105&lt;&gt;"",Assumptions!$E$11,"")</f>
        <v/>
      </c>
      <c r="O105" s="10">
        <f>IF(AND(J105&lt;&gt;"",K105&lt;&gt;""),MAX(0,IF(I105&lt;&gt;"",MIN(I105,(J105*K105)-L105-M105-N105), (J105*K105)-L105-M105-N105)),"")</f>
        <v/>
      </c>
    </row>
    <row r="106">
      <c r="I106" s="10" t="n"/>
      <c r="J106" s="10" t="n"/>
      <c r="K106" s="11">
        <f>IFERROR(VLOOKUP(G106,Assumptions!$D$4:$E$8,2,FALSE),"")</f>
        <v/>
      </c>
      <c r="L106" s="10" t="n"/>
      <c r="M106" s="10">
        <f>IF(AND(J106&lt;&gt;"",K106&lt;&gt;""),ROUND((J106*K106)*Assumptions!$E$10,0),"")</f>
        <v/>
      </c>
      <c r="N106" s="10">
        <f>IF(G106&lt;&gt;"",Assumptions!$E$11,"")</f>
        <v/>
      </c>
      <c r="O106" s="10">
        <f>IF(AND(J106&lt;&gt;"",K106&lt;&gt;""),MAX(0,IF(I106&lt;&gt;"",MIN(I106,(J106*K106)-L106-M106-N106), (J106*K106)-L106-M106-N106)),"")</f>
        <v/>
      </c>
    </row>
    <row r="107">
      <c r="I107" s="10" t="n"/>
      <c r="J107" s="10" t="n"/>
      <c r="K107" s="11">
        <f>IFERROR(VLOOKUP(G107,Assumptions!$D$4:$E$8,2,FALSE),"")</f>
        <v/>
      </c>
      <c r="L107" s="10" t="n"/>
      <c r="M107" s="10">
        <f>IF(AND(J107&lt;&gt;"",K107&lt;&gt;""),ROUND((J107*K107)*Assumptions!$E$10,0),"")</f>
        <v/>
      </c>
      <c r="N107" s="10">
        <f>IF(G107&lt;&gt;"",Assumptions!$E$11,"")</f>
        <v/>
      </c>
      <c r="O107" s="10">
        <f>IF(AND(J107&lt;&gt;"",K107&lt;&gt;""),MAX(0,IF(I107&lt;&gt;"",MIN(I107,(J107*K107)-L107-M107-N107), (J107*K107)-L107-M107-N107)),"")</f>
        <v/>
      </c>
    </row>
    <row r="108">
      <c r="I108" s="10" t="n"/>
      <c r="J108" s="10" t="n"/>
      <c r="K108" s="11">
        <f>IFERROR(VLOOKUP(G108,Assumptions!$D$4:$E$8,2,FALSE),"")</f>
        <v/>
      </c>
      <c r="L108" s="10" t="n"/>
      <c r="M108" s="10">
        <f>IF(AND(J108&lt;&gt;"",K108&lt;&gt;""),ROUND((J108*K108)*Assumptions!$E$10,0),"")</f>
        <v/>
      </c>
      <c r="N108" s="10">
        <f>IF(G108&lt;&gt;"",Assumptions!$E$11,"")</f>
        <v/>
      </c>
      <c r="O108" s="10">
        <f>IF(AND(J108&lt;&gt;"",K108&lt;&gt;""),MAX(0,IF(I108&lt;&gt;"",MIN(I108,(J108*K108)-L108-M108-N108), (J108*K108)-L108-M108-N108)),"")</f>
        <v/>
      </c>
    </row>
    <row r="109">
      <c r="I109" s="10" t="n"/>
      <c r="J109" s="10" t="n"/>
      <c r="K109" s="11">
        <f>IFERROR(VLOOKUP(G109,Assumptions!$D$4:$E$8,2,FALSE),"")</f>
        <v/>
      </c>
      <c r="L109" s="10" t="n"/>
      <c r="M109" s="10">
        <f>IF(AND(J109&lt;&gt;"",K109&lt;&gt;""),ROUND((J109*K109)*Assumptions!$E$10,0),"")</f>
        <v/>
      </c>
      <c r="N109" s="10">
        <f>IF(G109&lt;&gt;"",Assumptions!$E$11,"")</f>
        <v/>
      </c>
      <c r="O109" s="10">
        <f>IF(AND(J109&lt;&gt;"",K109&lt;&gt;""),MAX(0,IF(I109&lt;&gt;"",MIN(I109,(J109*K109)-L109-M109-N109), (J109*K109)-L109-M109-N109)),"")</f>
        <v/>
      </c>
    </row>
    <row r="110">
      <c r="I110" s="10" t="n"/>
      <c r="J110" s="10" t="n"/>
      <c r="K110" s="11">
        <f>IFERROR(VLOOKUP(G110,Assumptions!$D$4:$E$8,2,FALSE),"")</f>
        <v/>
      </c>
      <c r="L110" s="10" t="n"/>
      <c r="M110" s="10">
        <f>IF(AND(J110&lt;&gt;"",K110&lt;&gt;""),ROUND((J110*K110)*Assumptions!$E$10,0),"")</f>
        <v/>
      </c>
      <c r="N110" s="10">
        <f>IF(G110&lt;&gt;"",Assumptions!$E$11,"")</f>
        <v/>
      </c>
      <c r="O110" s="10">
        <f>IF(AND(J110&lt;&gt;"",K110&lt;&gt;""),MAX(0,IF(I110&lt;&gt;"",MIN(I110,(J110*K110)-L110-M110-N110), (J110*K110)-L110-M110-N110)),"")</f>
        <v/>
      </c>
    </row>
    <row r="111">
      <c r="I111" s="10" t="n"/>
      <c r="J111" s="10" t="n"/>
      <c r="K111" s="11">
        <f>IFERROR(VLOOKUP(G111,Assumptions!$D$4:$E$8,2,FALSE),"")</f>
        <v/>
      </c>
      <c r="L111" s="10" t="n"/>
      <c r="M111" s="10">
        <f>IF(AND(J111&lt;&gt;"",K111&lt;&gt;""),ROUND((J111*K111)*Assumptions!$E$10,0),"")</f>
        <v/>
      </c>
      <c r="N111" s="10">
        <f>IF(G111&lt;&gt;"",Assumptions!$E$11,"")</f>
        <v/>
      </c>
      <c r="O111" s="10">
        <f>IF(AND(J111&lt;&gt;"",K111&lt;&gt;""),MAX(0,IF(I111&lt;&gt;"",MIN(I111,(J111*K111)-L111-M111-N111), (J111*K111)-L111-M111-N111)),"")</f>
        <v/>
      </c>
    </row>
    <row r="112">
      <c r="I112" s="10" t="n"/>
      <c r="J112" s="10" t="n"/>
      <c r="K112" s="11">
        <f>IFERROR(VLOOKUP(G112,Assumptions!$D$4:$E$8,2,FALSE),"")</f>
        <v/>
      </c>
      <c r="L112" s="10" t="n"/>
      <c r="M112" s="10">
        <f>IF(AND(J112&lt;&gt;"",K112&lt;&gt;""),ROUND((J112*K112)*Assumptions!$E$10,0),"")</f>
        <v/>
      </c>
      <c r="N112" s="10">
        <f>IF(G112&lt;&gt;"",Assumptions!$E$11,"")</f>
        <v/>
      </c>
      <c r="O112" s="10">
        <f>IF(AND(J112&lt;&gt;"",K112&lt;&gt;""),MAX(0,IF(I112&lt;&gt;"",MIN(I112,(J112*K112)-L112-M112-N112), (J112*K112)-L112-M112-N112)),"")</f>
        <v/>
      </c>
    </row>
    <row r="113">
      <c r="I113" s="10" t="n"/>
      <c r="J113" s="10" t="n"/>
      <c r="K113" s="11">
        <f>IFERROR(VLOOKUP(G113,Assumptions!$D$4:$E$8,2,FALSE),"")</f>
        <v/>
      </c>
      <c r="L113" s="10" t="n"/>
      <c r="M113" s="10">
        <f>IF(AND(J113&lt;&gt;"",K113&lt;&gt;""),ROUND((J113*K113)*Assumptions!$E$10,0),"")</f>
        <v/>
      </c>
      <c r="N113" s="10">
        <f>IF(G113&lt;&gt;"",Assumptions!$E$11,"")</f>
        <v/>
      </c>
      <c r="O113" s="10">
        <f>IF(AND(J113&lt;&gt;"",K113&lt;&gt;""),MAX(0,IF(I113&lt;&gt;"",MIN(I113,(J113*K113)-L113-M113-N113), (J113*K113)-L113-M113-N113)),"")</f>
        <v/>
      </c>
    </row>
    <row r="114">
      <c r="I114" s="10" t="n"/>
      <c r="J114" s="10" t="n"/>
      <c r="K114" s="11">
        <f>IFERROR(VLOOKUP(G114,Assumptions!$D$4:$E$8,2,FALSE),"")</f>
        <v/>
      </c>
      <c r="L114" s="10" t="n"/>
      <c r="M114" s="10">
        <f>IF(AND(J114&lt;&gt;"",K114&lt;&gt;""),ROUND((J114*K114)*Assumptions!$E$10,0),"")</f>
        <v/>
      </c>
      <c r="N114" s="10">
        <f>IF(G114&lt;&gt;"",Assumptions!$E$11,"")</f>
        <v/>
      </c>
      <c r="O114" s="10">
        <f>IF(AND(J114&lt;&gt;"",K114&lt;&gt;""),MAX(0,IF(I114&lt;&gt;"",MIN(I114,(J114*K114)-L114-M114-N114), (J114*K114)-L114-M114-N114)),"")</f>
        <v/>
      </c>
    </row>
    <row r="115">
      <c r="I115" s="10" t="n"/>
      <c r="J115" s="10" t="n"/>
      <c r="K115" s="11">
        <f>IFERROR(VLOOKUP(G115,Assumptions!$D$4:$E$8,2,FALSE),"")</f>
        <v/>
      </c>
      <c r="L115" s="10" t="n"/>
      <c r="M115" s="10">
        <f>IF(AND(J115&lt;&gt;"",K115&lt;&gt;""),ROUND((J115*K115)*Assumptions!$E$10,0),"")</f>
        <v/>
      </c>
      <c r="N115" s="10">
        <f>IF(G115&lt;&gt;"",Assumptions!$E$11,"")</f>
        <v/>
      </c>
      <c r="O115" s="10">
        <f>IF(AND(J115&lt;&gt;"",K115&lt;&gt;""),MAX(0,IF(I115&lt;&gt;"",MIN(I115,(J115*K115)-L115-M115-N115), (J115*K115)-L115-M115-N115)),"")</f>
        <v/>
      </c>
    </row>
    <row r="116">
      <c r="I116" s="10" t="n"/>
      <c r="J116" s="10" t="n"/>
      <c r="K116" s="11">
        <f>IFERROR(VLOOKUP(G116,Assumptions!$D$4:$E$8,2,FALSE),"")</f>
        <v/>
      </c>
      <c r="L116" s="10" t="n"/>
      <c r="M116" s="10">
        <f>IF(AND(J116&lt;&gt;"",K116&lt;&gt;""),ROUND((J116*K116)*Assumptions!$E$10,0),"")</f>
        <v/>
      </c>
      <c r="N116" s="10">
        <f>IF(G116&lt;&gt;"",Assumptions!$E$11,"")</f>
        <v/>
      </c>
      <c r="O116" s="10">
        <f>IF(AND(J116&lt;&gt;"",K116&lt;&gt;""),MAX(0,IF(I116&lt;&gt;"",MIN(I116,(J116*K116)-L116-M116-N116), (J116*K116)-L116-M116-N116)),"")</f>
        <v/>
      </c>
    </row>
    <row r="117">
      <c r="I117" s="10" t="n"/>
      <c r="J117" s="10" t="n"/>
      <c r="K117" s="11">
        <f>IFERROR(VLOOKUP(G117,Assumptions!$D$4:$E$8,2,FALSE),"")</f>
        <v/>
      </c>
      <c r="L117" s="10" t="n"/>
      <c r="M117" s="10">
        <f>IF(AND(J117&lt;&gt;"",K117&lt;&gt;""),ROUND((J117*K117)*Assumptions!$E$10,0),"")</f>
        <v/>
      </c>
      <c r="N117" s="10">
        <f>IF(G117&lt;&gt;"",Assumptions!$E$11,"")</f>
        <v/>
      </c>
      <c r="O117" s="10">
        <f>IF(AND(J117&lt;&gt;"",K117&lt;&gt;""),MAX(0,IF(I117&lt;&gt;"",MIN(I117,(J117*K117)-L117-M117-N117), (J117*K117)-L117-M117-N117)),"")</f>
        <v/>
      </c>
    </row>
    <row r="118">
      <c r="I118" s="10" t="n"/>
      <c r="J118" s="10" t="n"/>
      <c r="K118" s="11">
        <f>IFERROR(VLOOKUP(G118,Assumptions!$D$4:$E$8,2,FALSE),"")</f>
        <v/>
      </c>
      <c r="L118" s="10" t="n"/>
      <c r="M118" s="10">
        <f>IF(AND(J118&lt;&gt;"",K118&lt;&gt;""),ROUND((J118*K118)*Assumptions!$E$10,0),"")</f>
        <v/>
      </c>
      <c r="N118" s="10">
        <f>IF(G118&lt;&gt;"",Assumptions!$E$11,"")</f>
        <v/>
      </c>
      <c r="O118" s="10">
        <f>IF(AND(J118&lt;&gt;"",K118&lt;&gt;""),MAX(0,IF(I118&lt;&gt;"",MIN(I118,(J118*K118)-L118-M118-N118), (J118*K118)-L118-M118-N118)),"")</f>
        <v/>
      </c>
    </row>
    <row r="119">
      <c r="I119" s="10" t="n"/>
      <c r="J119" s="10" t="n"/>
      <c r="K119" s="11">
        <f>IFERROR(VLOOKUP(G119,Assumptions!$D$4:$E$8,2,FALSE),"")</f>
        <v/>
      </c>
      <c r="L119" s="10" t="n"/>
      <c r="M119" s="10">
        <f>IF(AND(J119&lt;&gt;"",K119&lt;&gt;""),ROUND((J119*K119)*Assumptions!$E$10,0),"")</f>
        <v/>
      </c>
      <c r="N119" s="10">
        <f>IF(G119&lt;&gt;"",Assumptions!$E$11,"")</f>
        <v/>
      </c>
      <c r="O119" s="10">
        <f>IF(AND(J119&lt;&gt;"",K119&lt;&gt;""),MAX(0,IF(I119&lt;&gt;"",MIN(I119,(J119*K119)-L119-M119-N119), (J119*K119)-L119-M119-N119)),"")</f>
        <v/>
      </c>
    </row>
    <row r="120">
      <c r="I120" s="10" t="n"/>
      <c r="J120" s="10" t="n"/>
      <c r="K120" s="11">
        <f>IFERROR(VLOOKUP(G120,Assumptions!$D$4:$E$8,2,FALSE),"")</f>
        <v/>
      </c>
      <c r="L120" s="10" t="n"/>
      <c r="M120" s="10">
        <f>IF(AND(J120&lt;&gt;"",K120&lt;&gt;""),ROUND((J120*K120)*Assumptions!$E$10,0),"")</f>
        <v/>
      </c>
      <c r="N120" s="10">
        <f>IF(G120&lt;&gt;"",Assumptions!$E$11,"")</f>
        <v/>
      </c>
      <c r="O120" s="10">
        <f>IF(AND(J120&lt;&gt;"",K120&lt;&gt;""),MAX(0,IF(I120&lt;&gt;"",MIN(I120,(J120*K120)-L120-M120-N120), (J120*K120)-L120-M120-N120)),"")</f>
        <v/>
      </c>
    </row>
    <row r="121">
      <c r="I121" s="10" t="n"/>
      <c r="J121" s="10" t="n"/>
      <c r="K121" s="11">
        <f>IFERROR(VLOOKUP(G121,Assumptions!$D$4:$E$8,2,FALSE),"")</f>
        <v/>
      </c>
      <c r="L121" s="10" t="n"/>
      <c r="M121" s="10">
        <f>IF(AND(J121&lt;&gt;"",K121&lt;&gt;""),ROUND((J121*K121)*Assumptions!$E$10,0),"")</f>
        <v/>
      </c>
      <c r="N121" s="10">
        <f>IF(G121&lt;&gt;"",Assumptions!$E$11,"")</f>
        <v/>
      </c>
      <c r="O121" s="10">
        <f>IF(AND(J121&lt;&gt;"",K121&lt;&gt;""),MAX(0,IF(I121&lt;&gt;"",MIN(I121,(J121*K121)-L121-M121-N121), (J121*K121)-L121-M121-N121)),"")</f>
        <v/>
      </c>
    </row>
    <row r="122">
      <c r="I122" s="10" t="n"/>
      <c r="J122" s="10" t="n"/>
      <c r="K122" s="11">
        <f>IFERROR(VLOOKUP(G122,Assumptions!$D$4:$E$8,2,FALSE),"")</f>
        <v/>
      </c>
      <c r="L122" s="10" t="n"/>
      <c r="M122" s="10">
        <f>IF(AND(J122&lt;&gt;"",K122&lt;&gt;""),ROUND((J122*K122)*Assumptions!$E$10,0),"")</f>
        <v/>
      </c>
      <c r="N122" s="10">
        <f>IF(G122&lt;&gt;"",Assumptions!$E$11,"")</f>
        <v/>
      </c>
      <c r="O122" s="10">
        <f>IF(AND(J122&lt;&gt;"",K122&lt;&gt;""),MAX(0,IF(I122&lt;&gt;"",MIN(I122,(J122*K122)-L122-M122-N122), (J122*K122)-L122-M122-N122)),"")</f>
        <v/>
      </c>
    </row>
    <row r="123">
      <c r="I123" s="10" t="n"/>
      <c r="J123" s="10" t="n"/>
      <c r="K123" s="11">
        <f>IFERROR(VLOOKUP(G123,Assumptions!$D$4:$E$8,2,FALSE),"")</f>
        <v/>
      </c>
      <c r="L123" s="10" t="n"/>
      <c r="M123" s="10">
        <f>IF(AND(J123&lt;&gt;"",K123&lt;&gt;""),ROUND((J123*K123)*Assumptions!$E$10,0),"")</f>
        <v/>
      </c>
      <c r="N123" s="10">
        <f>IF(G123&lt;&gt;"",Assumptions!$E$11,"")</f>
        <v/>
      </c>
      <c r="O123" s="10">
        <f>IF(AND(J123&lt;&gt;"",K123&lt;&gt;""),MAX(0,IF(I123&lt;&gt;"",MIN(I123,(J123*K123)-L123-M123-N123), (J123*K123)-L123-M123-N123)),"")</f>
        <v/>
      </c>
    </row>
    <row r="124">
      <c r="I124" s="10" t="n"/>
      <c r="J124" s="10" t="n"/>
      <c r="K124" s="11">
        <f>IFERROR(VLOOKUP(G124,Assumptions!$D$4:$E$8,2,FALSE),"")</f>
        <v/>
      </c>
      <c r="L124" s="10" t="n"/>
      <c r="M124" s="10">
        <f>IF(AND(J124&lt;&gt;"",K124&lt;&gt;""),ROUND((J124*K124)*Assumptions!$E$10,0),"")</f>
        <v/>
      </c>
      <c r="N124" s="10">
        <f>IF(G124&lt;&gt;"",Assumptions!$E$11,"")</f>
        <v/>
      </c>
      <c r="O124" s="10">
        <f>IF(AND(J124&lt;&gt;"",K124&lt;&gt;""),MAX(0,IF(I124&lt;&gt;"",MIN(I124,(J124*K124)-L124-M124-N124), (J124*K124)-L124-M124-N124)),"")</f>
        <v/>
      </c>
    </row>
    <row r="125">
      <c r="I125" s="10" t="n"/>
      <c r="J125" s="10" t="n"/>
      <c r="K125" s="11">
        <f>IFERROR(VLOOKUP(G125,Assumptions!$D$4:$E$8,2,FALSE),"")</f>
        <v/>
      </c>
      <c r="L125" s="10" t="n"/>
      <c r="M125" s="10">
        <f>IF(AND(J125&lt;&gt;"",K125&lt;&gt;""),ROUND((J125*K125)*Assumptions!$E$10,0),"")</f>
        <v/>
      </c>
      <c r="N125" s="10">
        <f>IF(G125&lt;&gt;"",Assumptions!$E$11,"")</f>
        <v/>
      </c>
      <c r="O125" s="10">
        <f>IF(AND(J125&lt;&gt;"",K125&lt;&gt;""),MAX(0,IF(I125&lt;&gt;"",MIN(I125,(J125*K125)-L125-M125-N125), (J125*K125)-L125-M125-N125)),"")</f>
        <v/>
      </c>
    </row>
    <row r="126">
      <c r="I126" s="10" t="n"/>
      <c r="J126" s="10" t="n"/>
      <c r="K126" s="11">
        <f>IFERROR(VLOOKUP(G126,Assumptions!$D$4:$E$8,2,FALSE),"")</f>
        <v/>
      </c>
      <c r="L126" s="10" t="n"/>
      <c r="M126" s="10">
        <f>IF(AND(J126&lt;&gt;"",K126&lt;&gt;""),ROUND((J126*K126)*Assumptions!$E$10,0),"")</f>
        <v/>
      </c>
      <c r="N126" s="10">
        <f>IF(G126&lt;&gt;"",Assumptions!$E$11,"")</f>
        <v/>
      </c>
      <c r="O126" s="10">
        <f>IF(AND(J126&lt;&gt;"",K126&lt;&gt;""),MAX(0,IF(I126&lt;&gt;"",MIN(I126,(J126*K126)-L126-M126-N126), (J126*K126)-L126-M126-N126)),"")</f>
        <v/>
      </c>
    </row>
    <row r="127">
      <c r="I127" s="10" t="n"/>
      <c r="J127" s="10" t="n"/>
      <c r="K127" s="11">
        <f>IFERROR(VLOOKUP(G127,Assumptions!$D$4:$E$8,2,FALSE),"")</f>
        <v/>
      </c>
      <c r="L127" s="10" t="n"/>
      <c r="M127" s="10">
        <f>IF(AND(J127&lt;&gt;"",K127&lt;&gt;""),ROUND((J127*K127)*Assumptions!$E$10,0),"")</f>
        <v/>
      </c>
      <c r="N127" s="10">
        <f>IF(G127&lt;&gt;"",Assumptions!$E$11,"")</f>
        <v/>
      </c>
      <c r="O127" s="10">
        <f>IF(AND(J127&lt;&gt;"",K127&lt;&gt;""),MAX(0,IF(I127&lt;&gt;"",MIN(I127,(J127*K127)-L127-M127-N127), (J127*K127)-L127-M127-N127)),"")</f>
        <v/>
      </c>
    </row>
    <row r="128">
      <c r="I128" s="10" t="n"/>
      <c r="J128" s="10" t="n"/>
      <c r="K128" s="11">
        <f>IFERROR(VLOOKUP(G128,Assumptions!$D$4:$E$8,2,FALSE),"")</f>
        <v/>
      </c>
      <c r="L128" s="10" t="n"/>
      <c r="M128" s="10">
        <f>IF(AND(J128&lt;&gt;"",K128&lt;&gt;""),ROUND((J128*K128)*Assumptions!$E$10,0),"")</f>
        <v/>
      </c>
      <c r="N128" s="10">
        <f>IF(G128&lt;&gt;"",Assumptions!$E$11,"")</f>
        <v/>
      </c>
      <c r="O128" s="10">
        <f>IF(AND(J128&lt;&gt;"",K128&lt;&gt;""),MAX(0,IF(I128&lt;&gt;"",MIN(I128,(J128*K128)-L128-M128-N128), (J128*K128)-L128-M128-N128)),"")</f>
        <v/>
      </c>
    </row>
    <row r="129">
      <c r="I129" s="10" t="n"/>
      <c r="J129" s="10" t="n"/>
      <c r="K129" s="11">
        <f>IFERROR(VLOOKUP(G129,Assumptions!$D$4:$E$8,2,FALSE),"")</f>
        <v/>
      </c>
      <c r="L129" s="10" t="n"/>
      <c r="M129" s="10">
        <f>IF(AND(J129&lt;&gt;"",K129&lt;&gt;""),ROUND((J129*K129)*Assumptions!$E$10,0),"")</f>
        <v/>
      </c>
      <c r="N129" s="10">
        <f>IF(G129&lt;&gt;"",Assumptions!$E$11,"")</f>
        <v/>
      </c>
      <c r="O129" s="10">
        <f>IF(AND(J129&lt;&gt;"",K129&lt;&gt;""),MAX(0,IF(I129&lt;&gt;"",MIN(I129,(J129*K129)-L129-M129-N129), (J129*K129)-L129-M129-N129)),"")</f>
        <v/>
      </c>
    </row>
    <row r="130">
      <c r="I130" s="10" t="n"/>
      <c r="J130" s="10" t="n"/>
      <c r="K130" s="11">
        <f>IFERROR(VLOOKUP(G130,Assumptions!$D$4:$E$8,2,FALSE),"")</f>
        <v/>
      </c>
      <c r="L130" s="10" t="n"/>
      <c r="M130" s="10">
        <f>IF(AND(J130&lt;&gt;"",K130&lt;&gt;""),ROUND((J130*K130)*Assumptions!$E$10,0),"")</f>
        <v/>
      </c>
      <c r="N130" s="10">
        <f>IF(G130&lt;&gt;"",Assumptions!$E$11,"")</f>
        <v/>
      </c>
      <c r="O130" s="10">
        <f>IF(AND(J130&lt;&gt;"",K130&lt;&gt;""),MAX(0,IF(I130&lt;&gt;"",MIN(I130,(J130*K130)-L130-M130-N130), (J130*K130)-L130-M130-N130)),"")</f>
        <v/>
      </c>
    </row>
    <row r="131">
      <c r="I131" s="10" t="n"/>
      <c r="J131" s="10" t="n"/>
      <c r="K131" s="11">
        <f>IFERROR(VLOOKUP(G131,Assumptions!$D$4:$E$8,2,FALSE),"")</f>
        <v/>
      </c>
      <c r="L131" s="10" t="n"/>
      <c r="M131" s="10">
        <f>IF(AND(J131&lt;&gt;"",K131&lt;&gt;""),ROUND((J131*K131)*Assumptions!$E$10,0),"")</f>
        <v/>
      </c>
      <c r="N131" s="10">
        <f>IF(G131&lt;&gt;"",Assumptions!$E$11,"")</f>
        <v/>
      </c>
      <c r="O131" s="10">
        <f>IF(AND(J131&lt;&gt;"",K131&lt;&gt;""),MAX(0,IF(I131&lt;&gt;"",MIN(I131,(J131*K131)-L131-M131-N131), (J131*K131)-L131-M131-N131)),"")</f>
        <v/>
      </c>
    </row>
    <row r="132">
      <c r="I132" s="10" t="n"/>
      <c r="J132" s="10" t="n"/>
      <c r="K132" s="11">
        <f>IFERROR(VLOOKUP(G132,Assumptions!$D$4:$E$8,2,FALSE),"")</f>
        <v/>
      </c>
      <c r="L132" s="10" t="n"/>
      <c r="M132" s="10">
        <f>IF(AND(J132&lt;&gt;"",K132&lt;&gt;""),ROUND((J132*K132)*Assumptions!$E$10,0),"")</f>
        <v/>
      </c>
      <c r="N132" s="10">
        <f>IF(G132&lt;&gt;"",Assumptions!$E$11,"")</f>
        <v/>
      </c>
      <c r="O132" s="10">
        <f>IF(AND(J132&lt;&gt;"",K132&lt;&gt;""),MAX(0,IF(I132&lt;&gt;"",MIN(I132,(J132*K132)-L132-M132-N132), (J132*K132)-L132-M132-N132)),"")</f>
        <v/>
      </c>
    </row>
    <row r="133">
      <c r="I133" s="10" t="n"/>
      <c r="J133" s="10" t="n"/>
      <c r="K133" s="11">
        <f>IFERROR(VLOOKUP(G133,Assumptions!$D$4:$E$8,2,FALSE),"")</f>
        <v/>
      </c>
      <c r="L133" s="10" t="n"/>
      <c r="M133" s="10">
        <f>IF(AND(J133&lt;&gt;"",K133&lt;&gt;""),ROUND((J133*K133)*Assumptions!$E$10,0),"")</f>
        <v/>
      </c>
      <c r="N133" s="10">
        <f>IF(G133&lt;&gt;"",Assumptions!$E$11,"")</f>
        <v/>
      </c>
      <c r="O133" s="10">
        <f>IF(AND(J133&lt;&gt;"",K133&lt;&gt;""),MAX(0,IF(I133&lt;&gt;"",MIN(I133,(J133*K133)-L133-M133-N133), (J133*K133)-L133-M133-N133)),"")</f>
        <v/>
      </c>
    </row>
    <row r="134">
      <c r="I134" s="10" t="n"/>
      <c r="J134" s="10" t="n"/>
      <c r="K134" s="11">
        <f>IFERROR(VLOOKUP(G134,Assumptions!$D$4:$E$8,2,FALSE),"")</f>
        <v/>
      </c>
      <c r="L134" s="10" t="n"/>
      <c r="M134" s="10">
        <f>IF(AND(J134&lt;&gt;"",K134&lt;&gt;""),ROUND((J134*K134)*Assumptions!$E$10,0),"")</f>
        <v/>
      </c>
      <c r="N134" s="10">
        <f>IF(G134&lt;&gt;"",Assumptions!$E$11,"")</f>
        <v/>
      </c>
      <c r="O134" s="10">
        <f>IF(AND(J134&lt;&gt;"",K134&lt;&gt;""),MAX(0,IF(I134&lt;&gt;"",MIN(I134,(J134*K134)-L134-M134-N134), (J134*K134)-L134-M134-N134)),"")</f>
        <v/>
      </c>
    </row>
    <row r="135">
      <c r="I135" s="10" t="n"/>
      <c r="J135" s="10" t="n"/>
      <c r="K135" s="11">
        <f>IFERROR(VLOOKUP(G135,Assumptions!$D$4:$E$8,2,FALSE),"")</f>
        <v/>
      </c>
      <c r="L135" s="10" t="n"/>
      <c r="M135" s="10">
        <f>IF(AND(J135&lt;&gt;"",K135&lt;&gt;""),ROUND((J135*K135)*Assumptions!$E$10,0),"")</f>
        <v/>
      </c>
      <c r="N135" s="10">
        <f>IF(G135&lt;&gt;"",Assumptions!$E$11,"")</f>
        <v/>
      </c>
      <c r="O135" s="10">
        <f>IF(AND(J135&lt;&gt;"",K135&lt;&gt;""),MAX(0,IF(I135&lt;&gt;"",MIN(I135,(J135*K135)-L135-M135-N135), (J135*K135)-L135-M135-N135)),"")</f>
        <v/>
      </c>
    </row>
    <row r="136">
      <c r="I136" s="10" t="n"/>
      <c r="J136" s="10" t="n"/>
      <c r="K136" s="11">
        <f>IFERROR(VLOOKUP(G136,Assumptions!$D$4:$E$8,2,FALSE),"")</f>
        <v/>
      </c>
      <c r="L136" s="10" t="n"/>
      <c r="M136" s="10">
        <f>IF(AND(J136&lt;&gt;"",K136&lt;&gt;""),ROUND((J136*K136)*Assumptions!$E$10,0),"")</f>
        <v/>
      </c>
      <c r="N136" s="10">
        <f>IF(G136&lt;&gt;"",Assumptions!$E$11,"")</f>
        <v/>
      </c>
      <c r="O136" s="10">
        <f>IF(AND(J136&lt;&gt;"",K136&lt;&gt;""),MAX(0,IF(I136&lt;&gt;"",MIN(I136,(J136*K136)-L136-M136-N136), (J136*K136)-L136-M136-N136)),"")</f>
        <v/>
      </c>
    </row>
    <row r="137">
      <c r="I137" s="10" t="n"/>
      <c r="J137" s="10" t="n"/>
      <c r="K137" s="11">
        <f>IFERROR(VLOOKUP(G137,Assumptions!$D$4:$E$8,2,FALSE),"")</f>
        <v/>
      </c>
      <c r="L137" s="10" t="n"/>
      <c r="M137" s="10">
        <f>IF(AND(J137&lt;&gt;"",K137&lt;&gt;""),ROUND((J137*K137)*Assumptions!$E$10,0),"")</f>
        <v/>
      </c>
      <c r="N137" s="10">
        <f>IF(G137&lt;&gt;"",Assumptions!$E$11,"")</f>
        <v/>
      </c>
      <c r="O137" s="10">
        <f>IF(AND(J137&lt;&gt;"",K137&lt;&gt;""),MAX(0,IF(I137&lt;&gt;"",MIN(I137,(J137*K137)-L137-M137-N137), (J137*K137)-L137-M137-N137)),"")</f>
        <v/>
      </c>
    </row>
    <row r="138">
      <c r="I138" s="10" t="n"/>
      <c r="J138" s="10" t="n"/>
      <c r="K138" s="11">
        <f>IFERROR(VLOOKUP(G138,Assumptions!$D$4:$E$8,2,FALSE),"")</f>
        <v/>
      </c>
      <c r="L138" s="10" t="n"/>
      <c r="M138" s="10">
        <f>IF(AND(J138&lt;&gt;"",K138&lt;&gt;""),ROUND((J138*K138)*Assumptions!$E$10,0),"")</f>
        <v/>
      </c>
      <c r="N138" s="10">
        <f>IF(G138&lt;&gt;"",Assumptions!$E$11,"")</f>
        <v/>
      </c>
      <c r="O138" s="10">
        <f>IF(AND(J138&lt;&gt;"",K138&lt;&gt;""),MAX(0,IF(I138&lt;&gt;"",MIN(I138,(J138*K138)-L138-M138-N138), (J138*K138)-L138-M138-N138)),"")</f>
        <v/>
      </c>
    </row>
    <row r="139">
      <c r="I139" s="10" t="n"/>
      <c r="J139" s="10" t="n"/>
      <c r="K139" s="11">
        <f>IFERROR(VLOOKUP(G139,Assumptions!$D$4:$E$8,2,FALSE),"")</f>
        <v/>
      </c>
      <c r="L139" s="10" t="n"/>
      <c r="M139" s="10">
        <f>IF(AND(J139&lt;&gt;"",K139&lt;&gt;""),ROUND((J139*K139)*Assumptions!$E$10,0),"")</f>
        <v/>
      </c>
      <c r="N139" s="10">
        <f>IF(G139&lt;&gt;"",Assumptions!$E$11,"")</f>
        <v/>
      </c>
      <c r="O139" s="10">
        <f>IF(AND(J139&lt;&gt;"",K139&lt;&gt;""),MAX(0,IF(I139&lt;&gt;"",MIN(I139,(J139*K139)-L139-M139-N139), (J139*K139)-L139-M139-N139)),"")</f>
        <v/>
      </c>
    </row>
    <row r="140">
      <c r="I140" s="10" t="n"/>
      <c r="J140" s="10" t="n"/>
      <c r="K140" s="11">
        <f>IFERROR(VLOOKUP(G140,Assumptions!$D$4:$E$8,2,FALSE),"")</f>
        <v/>
      </c>
      <c r="L140" s="10" t="n"/>
      <c r="M140" s="10">
        <f>IF(AND(J140&lt;&gt;"",K140&lt;&gt;""),ROUND((J140*K140)*Assumptions!$E$10,0),"")</f>
        <v/>
      </c>
      <c r="N140" s="10">
        <f>IF(G140&lt;&gt;"",Assumptions!$E$11,"")</f>
        <v/>
      </c>
      <c r="O140" s="10">
        <f>IF(AND(J140&lt;&gt;"",K140&lt;&gt;""),MAX(0,IF(I140&lt;&gt;"",MIN(I140,(J140*K140)-L140-M140-N140), (J140*K140)-L140-M140-N140)),"")</f>
        <v/>
      </c>
    </row>
    <row r="141">
      <c r="I141" s="10" t="n"/>
      <c r="J141" s="10" t="n"/>
      <c r="K141" s="11">
        <f>IFERROR(VLOOKUP(G141,Assumptions!$D$4:$E$8,2,FALSE),"")</f>
        <v/>
      </c>
      <c r="L141" s="10" t="n"/>
      <c r="M141" s="10">
        <f>IF(AND(J141&lt;&gt;"",K141&lt;&gt;""),ROUND((J141*K141)*Assumptions!$E$10,0),"")</f>
        <v/>
      </c>
      <c r="N141" s="10">
        <f>IF(G141&lt;&gt;"",Assumptions!$E$11,"")</f>
        <v/>
      </c>
      <c r="O141" s="10">
        <f>IF(AND(J141&lt;&gt;"",K141&lt;&gt;""),MAX(0,IF(I141&lt;&gt;"",MIN(I141,(J141*K141)-L141-M141-N141), (J141*K141)-L141-M141-N141)),"")</f>
        <v/>
      </c>
    </row>
    <row r="142">
      <c r="I142" s="10" t="n"/>
      <c r="J142" s="10" t="n"/>
      <c r="K142" s="11">
        <f>IFERROR(VLOOKUP(G142,Assumptions!$D$4:$E$8,2,FALSE),"")</f>
        <v/>
      </c>
      <c r="L142" s="10" t="n"/>
      <c r="M142" s="10">
        <f>IF(AND(J142&lt;&gt;"",K142&lt;&gt;""),ROUND((J142*K142)*Assumptions!$E$10,0),"")</f>
        <v/>
      </c>
      <c r="N142" s="10">
        <f>IF(G142&lt;&gt;"",Assumptions!$E$11,"")</f>
        <v/>
      </c>
      <c r="O142" s="10">
        <f>IF(AND(J142&lt;&gt;"",K142&lt;&gt;""),MAX(0,IF(I142&lt;&gt;"",MIN(I142,(J142*K142)-L142-M142-N142), (J142*K142)-L142-M142-N142)),"")</f>
        <v/>
      </c>
    </row>
    <row r="143">
      <c r="I143" s="10" t="n"/>
      <c r="J143" s="10" t="n"/>
      <c r="K143" s="11">
        <f>IFERROR(VLOOKUP(G143,Assumptions!$D$4:$E$8,2,FALSE),"")</f>
        <v/>
      </c>
      <c r="L143" s="10" t="n"/>
      <c r="M143" s="10">
        <f>IF(AND(J143&lt;&gt;"",K143&lt;&gt;""),ROUND((J143*K143)*Assumptions!$E$10,0),"")</f>
        <v/>
      </c>
      <c r="N143" s="10">
        <f>IF(G143&lt;&gt;"",Assumptions!$E$11,"")</f>
        <v/>
      </c>
      <c r="O143" s="10">
        <f>IF(AND(J143&lt;&gt;"",K143&lt;&gt;""),MAX(0,IF(I143&lt;&gt;"",MIN(I143,(J143*K143)-L143-M143-N143), (J143*K143)-L143-M143-N143)),"")</f>
        <v/>
      </c>
    </row>
    <row r="144">
      <c r="I144" s="10" t="n"/>
      <c r="J144" s="10" t="n"/>
      <c r="K144" s="11">
        <f>IFERROR(VLOOKUP(G144,Assumptions!$D$4:$E$8,2,FALSE),"")</f>
        <v/>
      </c>
      <c r="L144" s="10" t="n"/>
      <c r="M144" s="10">
        <f>IF(AND(J144&lt;&gt;"",K144&lt;&gt;""),ROUND((J144*K144)*Assumptions!$E$10,0),"")</f>
        <v/>
      </c>
      <c r="N144" s="10">
        <f>IF(G144&lt;&gt;"",Assumptions!$E$11,"")</f>
        <v/>
      </c>
      <c r="O144" s="10">
        <f>IF(AND(J144&lt;&gt;"",K144&lt;&gt;""),MAX(0,IF(I144&lt;&gt;"",MIN(I144,(J144*K144)-L144-M144-N144), (J144*K144)-L144-M144-N144)),"")</f>
        <v/>
      </c>
    </row>
    <row r="145">
      <c r="I145" s="10" t="n"/>
      <c r="J145" s="10" t="n"/>
      <c r="K145" s="11">
        <f>IFERROR(VLOOKUP(G145,Assumptions!$D$4:$E$8,2,FALSE),"")</f>
        <v/>
      </c>
      <c r="L145" s="10" t="n"/>
      <c r="M145" s="10">
        <f>IF(AND(J145&lt;&gt;"",K145&lt;&gt;""),ROUND((J145*K145)*Assumptions!$E$10,0),"")</f>
        <v/>
      </c>
      <c r="N145" s="10">
        <f>IF(G145&lt;&gt;"",Assumptions!$E$11,"")</f>
        <v/>
      </c>
      <c r="O145" s="10">
        <f>IF(AND(J145&lt;&gt;"",K145&lt;&gt;""),MAX(0,IF(I145&lt;&gt;"",MIN(I145,(J145*K145)-L145-M145-N145), (J145*K145)-L145-M145-N145)),"")</f>
        <v/>
      </c>
    </row>
    <row r="146">
      <c r="I146" s="10" t="n"/>
      <c r="J146" s="10" t="n"/>
      <c r="K146" s="11">
        <f>IFERROR(VLOOKUP(G146,Assumptions!$D$4:$E$8,2,FALSE),"")</f>
        <v/>
      </c>
      <c r="L146" s="10" t="n"/>
      <c r="M146" s="10">
        <f>IF(AND(J146&lt;&gt;"",K146&lt;&gt;""),ROUND((J146*K146)*Assumptions!$E$10,0),"")</f>
        <v/>
      </c>
      <c r="N146" s="10">
        <f>IF(G146&lt;&gt;"",Assumptions!$E$11,"")</f>
        <v/>
      </c>
      <c r="O146" s="10">
        <f>IF(AND(J146&lt;&gt;"",K146&lt;&gt;""),MAX(0,IF(I146&lt;&gt;"",MIN(I146,(J146*K146)-L146-M146-N146), (J146*K146)-L146-M146-N146)),"")</f>
        <v/>
      </c>
    </row>
    <row r="147">
      <c r="I147" s="10" t="n"/>
      <c r="J147" s="10" t="n"/>
      <c r="K147" s="11">
        <f>IFERROR(VLOOKUP(G147,Assumptions!$D$4:$E$8,2,FALSE),"")</f>
        <v/>
      </c>
      <c r="L147" s="10" t="n"/>
      <c r="M147" s="10">
        <f>IF(AND(J147&lt;&gt;"",K147&lt;&gt;""),ROUND((J147*K147)*Assumptions!$E$10,0),"")</f>
        <v/>
      </c>
      <c r="N147" s="10">
        <f>IF(G147&lt;&gt;"",Assumptions!$E$11,"")</f>
        <v/>
      </c>
      <c r="O147" s="10">
        <f>IF(AND(J147&lt;&gt;"",K147&lt;&gt;""),MAX(0,IF(I147&lt;&gt;"",MIN(I147,(J147*K147)-L147-M147-N147), (J147*K147)-L147-M147-N147)),"")</f>
        <v/>
      </c>
    </row>
    <row r="148">
      <c r="I148" s="10" t="n"/>
      <c r="J148" s="10" t="n"/>
      <c r="K148" s="11">
        <f>IFERROR(VLOOKUP(G148,Assumptions!$D$4:$E$8,2,FALSE),"")</f>
        <v/>
      </c>
      <c r="L148" s="10" t="n"/>
      <c r="M148" s="10">
        <f>IF(AND(J148&lt;&gt;"",K148&lt;&gt;""),ROUND((J148*K148)*Assumptions!$E$10,0),"")</f>
        <v/>
      </c>
      <c r="N148" s="10">
        <f>IF(G148&lt;&gt;"",Assumptions!$E$11,"")</f>
        <v/>
      </c>
      <c r="O148" s="10">
        <f>IF(AND(J148&lt;&gt;"",K148&lt;&gt;""),MAX(0,IF(I148&lt;&gt;"",MIN(I148,(J148*K148)-L148-M148-N148), (J148*K148)-L148-M148-N148)),"")</f>
        <v/>
      </c>
    </row>
    <row r="149">
      <c r="I149" s="10" t="n"/>
      <c r="J149" s="10" t="n"/>
      <c r="K149" s="11">
        <f>IFERROR(VLOOKUP(G149,Assumptions!$D$4:$E$8,2,FALSE),"")</f>
        <v/>
      </c>
      <c r="L149" s="10" t="n"/>
      <c r="M149" s="10">
        <f>IF(AND(J149&lt;&gt;"",K149&lt;&gt;""),ROUND((J149*K149)*Assumptions!$E$10,0),"")</f>
        <v/>
      </c>
      <c r="N149" s="10">
        <f>IF(G149&lt;&gt;"",Assumptions!$E$11,"")</f>
        <v/>
      </c>
      <c r="O149" s="10">
        <f>IF(AND(J149&lt;&gt;"",K149&lt;&gt;""),MAX(0,IF(I149&lt;&gt;"",MIN(I149,(J149*K149)-L149-M149-N149), (J149*K149)-L149-M149-N149)),"")</f>
        <v/>
      </c>
    </row>
    <row r="150">
      <c r="I150" s="10" t="n"/>
      <c r="J150" s="10" t="n"/>
      <c r="K150" s="11">
        <f>IFERROR(VLOOKUP(G150,Assumptions!$D$4:$E$8,2,FALSE),"")</f>
        <v/>
      </c>
      <c r="L150" s="10" t="n"/>
      <c r="M150" s="10">
        <f>IF(AND(J150&lt;&gt;"",K150&lt;&gt;""),ROUND((J150*K150)*Assumptions!$E$10,0),"")</f>
        <v/>
      </c>
      <c r="N150" s="10">
        <f>IF(G150&lt;&gt;"",Assumptions!$E$11,"")</f>
        <v/>
      </c>
      <c r="O150" s="10">
        <f>IF(AND(J150&lt;&gt;"",K150&lt;&gt;""),MAX(0,IF(I150&lt;&gt;"",MIN(I150,(J150*K150)-L150-M150-N150), (J150*K150)-L150-M150-N150)),"")</f>
        <v/>
      </c>
    </row>
    <row r="151">
      <c r="I151" s="10" t="n"/>
      <c r="J151" s="10" t="n"/>
      <c r="K151" s="11">
        <f>IFERROR(VLOOKUP(G151,Assumptions!$D$4:$E$8,2,FALSE),"")</f>
        <v/>
      </c>
      <c r="L151" s="10" t="n"/>
      <c r="M151" s="10">
        <f>IF(AND(J151&lt;&gt;"",K151&lt;&gt;""),ROUND((J151*K151)*Assumptions!$E$10,0),"")</f>
        <v/>
      </c>
      <c r="N151" s="10">
        <f>IF(G151&lt;&gt;"",Assumptions!$E$11,"")</f>
        <v/>
      </c>
      <c r="O151" s="10">
        <f>IF(AND(J151&lt;&gt;"",K151&lt;&gt;""),MAX(0,IF(I151&lt;&gt;"",MIN(I151,(J151*K151)-L151-M151-N151), (J151*K151)-L151-M151-N151)),"")</f>
        <v/>
      </c>
    </row>
    <row r="152">
      <c r="I152" s="10" t="n"/>
      <c r="J152" s="10" t="n"/>
      <c r="K152" s="11">
        <f>IFERROR(VLOOKUP(G152,Assumptions!$D$4:$E$8,2,FALSE),"")</f>
        <v/>
      </c>
      <c r="L152" s="10" t="n"/>
      <c r="M152" s="10">
        <f>IF(AND(J152&lt;&gt;"",K152&lt;&gt;""),ROUND((J152*K152)*Assumptions!$E$10,0),"")</f>
        <v/>
      </c>
      <c r="N152" s="10">
        <f>IF(G152&lt;&gt;"",Assumptions!$E$11,"")</f>
        <v/>
      </c>
      <c r="O152" s="10">
        <f>IF(AND(J152&lt;&gt;"",K152&lt;&gt;""),MAX(0,IF(I152&lt;&gt;"",MIN(I152,(J152*K152)-L152-M152-N152), (J152*K152)-L152-M152-N152)),"")</f>
        <v/>
      </c>
    </row>
    <row r="153">
      <c r="I153" s="10" t="n"/>
      <c r="J153" s="10" t="n"/>
      <c r="K153" s="11">
        <f>IFERROR(VLOOKUP(G153,Assumptions!$D$4:$E$8,2,FALSE),"")</f>
        <v/>
      </c>
      <c r="L153" s="10" t="n"/>
      <c r="M153" s="10">
        <f>IF(AND(J153&lt;&gt;"",K153&lt;&gt;""),ROUND((J153*K153)*Assumptions!$E$10,0),"")</f>
        <v/>
      </c>
      <c r="N153" s="10">
        <f>IF(G153&lt;&gt;"",Assumptions!$E$11,"")</f>
        <v/>
      </c>
      <c r="O153" s="10">
        <f>IF(AND(J153&lt;&gt;"",K153&lt;&gt;""),MAX(0,IF(I153&lt;&gt;"",MIN(I153,(J153*K153)-L153-M153-N153), (J153*K153)-L153-M153-N153)),"")</f>
        <v/>
      </c>
    </row>
    <row r="154">
      <c r="I154" s="10" t="n"/>
      <c r="J154" s="10" t="n"/>
      <c r="K154" s="11">
        <f>IFERROR(VLOOKUP(G154,Assumptions!$D$4:$E$8,2,FALSE),"")</f>
        <v/>
      </c>
      <c r="L154" s="10" t="n"/>
      <c r="M154" s="10">
        <f>IF(AND(J154&lt;&gt;"",K154&lt;&gt;""),ROUND((J154*K154)*Assumptions!$E$10,0),"")</f>
        <v/>
      </c>
      <c r="N154" s="10">
        <f>IF(G154&lt;&gt;"",Assumptions!$E$11,"")</f>
        <v/>
      </c>
      <c r="O154" s="10">
        <f>IF(AND(J154&lt;&gt;"",K154&lt;&gt;""),MAX(0,IF(I154&lt;&gt;"",MIN(I154,(J154*K154)-L154-M154-N154), (J154*K154)-L154-M154-N154)),"")</f>
        <v/>
      </c>
    </row>
    <row r="155">
      <c r="I155" s="10" t="n"/>
      <c r="J155" s="10" t="n"/>
      <c r="K155" s="11">
        <f>IFERROR(VLOOKUP(G155,Assumptions!$D$4:$E$8,2,FALSE),"")</f>
        <v/>
      </c>
      <c r="L155" s="10" t="n"/>
      <c r="M155" s="10">
        <f>IF(AND(J155&lt;&gt;"",K155&lt;&gt;""),ROUND((J155*K155)*Assumptions!$E$10,0),"")</f>
        <v/>
      </c>
      <c r="N155" s="10">
        <f>IF(G155&lt;&gt;"",Assumptions!$E$11,"")</f>
        <v/>
      </c>
      <c r="O155" s="10">
        <f>IF(AND(J155&lt;&gt;"",K155&lt;&gt;""),MAX(0,IF(I155&lt;&gt;"",MIN(I155,(J155*K155)-L155-M155-N155), (J155*K155)-L155-M155-N155)),"")</f>
        <v/>
      </c>
    </row>
    <row r="156">
      <c r="I156" s="10" t="n"/>
      <c r="J156" s="10" t="n"/>
      <c r="K156" s="11">
        <f>IFERROR(VLOOKUP(G156,Assumptions!$D$4:$E$8,2,FALSE),"")</f>
        <v/>
      </c>
      <c r="L156" s="10" t="n"/>
      <c r="M156" s="10">
        <f>IF(AND(J156&lt;&gt;"",K156&lt;&gt;""),ROUND((J156*K156)*Assumptions!$E$10,0),"")</f>
        <v/>
      </c>
      <c r="N156" s="10">
        <f>IF(G156&lt;&gt;"",Assumptions!$E$11,"")</f>
        <v/>
      </c>
      <c r="O156" s="10">
        <f>IF(AND(J156&lt;&gt;"",K156&lt;&gt;""),MAX(0,IF(I156&lt;&gt;"",MIN(I156,(J156*K156)-L156-M156-N156), (J156*K156)-L156-M156-N156)),"")</f>
        <v/>
      </c>
    </row>
    <row r="157">
      <c r="I157" s="10" t="n"/>
      <c r="J157" s="10" t="n"/>
      <c r="K157" s="11">
        <f>IFERROR(VLOOKUP(G157,Assumptions!$D$4:$E$8,2,FALSE),"")</f>
        <v/>
      </c>
      <c r="L157" s="10" t="n"/>
      <c r="M157" s="10">
        <f>IF(AND(J157&lt;&gt;"",K157&lt;&gt;""),ROUND((J157*K157)*Assumptions!$E$10,0),"")</f>
        <v/>
      </c>
      <c r="N157" s="10">
        <f>IF(G157&lt;&gt;"",Assumptions!$E$11,"")</f>
        <v/>
      </c>
      <c r="O157" s="10">
        <f>IF(AND(J157&lt;&gt;"",K157&lt;&gt;""),MAX(0,IF(I157&lt;&gt;"",MIN(I157,(J157*K157)-L157-M157-N157), (J157*K157)-L157-M157-N157)),"")</f>
        <v/>
      </c>
    </row>
    <row r="158">
      <c r="I158" s="10" t="n"/>
      <c r="J158" s="10" t="n"/>
      <c r="K158" s="11">
        <f>IFERROR(VLOOKUP(G158,Assumptions!$D$4:$E$8,2,FALSE),"")</f>
        <v/>
      </c>
      <c r="L158" s="10" t="n"/>
      <c r="M158" s="10">
        <f>IF(AND(J158&lt;&gt;"",K158&lt;&gt;""),ROUND((J158*K158)*Assumptions!$E$10,0),"")</f>
        <v/>
      </c>
      <c r="N158" s="10">
        <f>IF(G158&lt;&gt;"",Assumptions!$E$11,"")</f>
        <v/>
      </c>
      <c r="O158" s="10">
        <f>IF(AND(J158&lt;&gt;"",K158&lt;&gt;""),MAX(0,IF(I158&lt;&gt;"",MIN(I158,(J158*K158)-L158-M158-N158), (J158*K158)-L158-M158-N158)),"")</f>
        <v/>
      </c>
    </row>
    <row r="159">
      <c r="I159" s="10" t="n"/>
      <c r="J159" s="10" t="n"/>
      <c r="K159" s="11">
        <f>IFERROR(VLOOKUP(G159,Assumptions!$D$4:$E$8,2,FALSE),"")</f>
        <v/>
      </c>
      <c r="L159" s="10" t="n"/>
      <c r="M159" s="10">
        <f>IF(AND(J159&lt;&gt;"",K159&lt;&gt;""),ROUND((J159*K159)*Assumptions!$E$10,0),"")</f>
        <v/>
      </c>
      <c r="N159" s="10">
        <f>IF(G159&lt;&gt;"",Assumptions!$E$11,"")</f>
        <v/>
      </c>
      <c r="O159" s="10">
        <f>IF(AND(J159&lt;&gt;"",K159&lt;&gt;""),MAX(0,IF(I159&lt;&gt;"",MIN(I159,(J159*K159)-L159-M159-N159), (J159*K159)-L159-M159-N159)),"")</f>
        <v/>
      </c>
    </row>
    <row r="160">
      <c r="I160" s="10" t="n"/>
      <c r="J160" s="10" t="n"/>
      <c r="K160" s="11">
        <f>IFERROR(VLOOKUP(G160,Assumptions!$D$4:$E$8,2,FALSE),"")</f>
        <v/>
      </c>
      <c r="L160" s="10" t="n"/>
      <c r="M160" s="10">
        <f>IF(AND(J160&lt;&gt;"",K160&lt;&gt;""),ROUND((J160*K160)*Assumptions!$E$10,0),"")</f>
        <v/>
      </c>
      <c r="N160" s="10">
        <f>IF(G160&lt;&gt;"",Assumptions!$E$11,"")</f>
        <v/>
      </c>
      <c r="O160" s="10">
        <f>IF(AND(J160&lt;&gt;"",K160&lt;&gt;""),MAX(0,IF(I160&lt;&gt;"",MIN(I160,(J160*K160)-L160-M160-N160), (J160*K160)-L160-M160-N160)),"")</f>
        <v/>
      </c>
    </row>
    <row r="161">
      <c r="I161" s="10" t="n"/>
      <c r="J161" s="10" t="n"/>
      <c r="K161" s="11">
        <f>IFERROR(VLOOKUP(G161,Assumptions!$D$4:$E$8,2,FALSE),"")</f>
        <v/>
      </c>
      <c r="L161" s="10" t="n"/>
      <c r="M161" s="10">
        <f>IF(AND(J161&lt;&gt;"",K161&lt;&gt;""),ROUND((J161*K161)*Assumptions!$E$10,0),"")</f>
        <v/>
      </c>
      <c r="N161" s="10">
        <f>IF(G161&lt;&gt;"",Assumptions!$E$11,"")</f>
        <v/>
      </c>
      <c r="O161" s="10">
        <f>IF(AND(J161&lt;&gt;"",K161&lt;&gt;""),MAX(0,IF(I161&lt;&gt;"",MIN(I161,(J161*K161)-L161-M161-N161), (J161*K161)-L161-M161-N161)),"")</f>
        <v/>
      </c>
    </row>
    <row r="162">
      <c r="I162" s="10" t="n"/>
      <c r="J162" s="10" t="n"/>
      <c r="K162" s="11">
        <f>IFERROR(VLOOKUP(G162,Assumptions!$D$4:$E$8,2,FALSE),"")</f>
        <v/>
      </c>
      <c r="L162" s="10" t="n"/>
      <c r="M162" s="10">
        <f>IF(AND(J162&lt;&gt;"",K162&lt;&gt;""),ROUND((J162*K162)*Assumptions!$E$10,0),"")</f>
        <v/>
      </c>
      <c r="N162" s="10">
        <f>IF(G162&lt;&gt;"",Assumptions!$E$11,"")</f>
        <v/>
      </c>
      <c r="O162" s="10">
        <f>IF(AND(J162&lt;&gt;"",K162&lt;&gt;""),MAX(0,IF(I162&lt;&gt;"",MIN(I162,(J162*K162)-L162-M162-N162), (J162*K162)-L162-M162-N162)),"")</f>
        <v/>
      </c>
    </row>
    <row r="163">
      <c r="I163" s="10" t="n"/>
      <c r="J163" s="10" t="n"/>
      <c r="K163" s="11">
        <f>IFERROR(VLOOKUP(G163,Assumptions!$D$4:$E$8,2,FALSE),"")</f>
        <v/>
      </c>
      <c r="L163" s="10" t="n"/>
      <c r="M163" s="10">
        <f>IF(AND(J163&lt;&gt;"",K163&lt;&gt;""),ROUND((J163*K163)*Assumptions!$E$10,0),"")</f>
        <v/>
      </c>
      <c r="N163" s="10">
        <f>IF(G163&lt;&gt;"",Assumptions!$E$11,"")</f>
        <v/>
      </c>
      <c r="O163" s="10">
        <f>IF(AND(J163&lt;&gt;"",K163&lt;&gt;""),MAX(0,IF(I163&lt;&gt;"",MIN(I163,(J163*K163)-L163-M163-N163), (J163*K163)-L163-M163-N163)),"")</f>
        <v/>
      </c>
    </row>
    <row r="164">
      <c r="I164" s="10" t="n"/>
      <c r="J164" s="10" t="n"/>
      <c r="K164" s="11">
        <f>IFERROR(VLOOKUP(G164,Assumptions!$D$4:$E$8,2,FALSE),"")</f>
        <v/>
      </c>
      <c r="L164" s="10" t="n"/>
      <c r="M164" s="10">
        <f>IF(AND(J164&lt;&gt;"",K164&lt;&gt;""),ROUND((J164*K164)*Assumptions!$E$10,0),"")</f>
        <v/>
      </c>
      <c r="N164" s="10">
        <f>IF(G164&lt;&gt;"",Assumptions!$E$11,"")</f>
        <v/>
      </c>
      <c r="O164" s="10">
        <f>IF(AND(J164&lt;&gt;"",K164&lt;&gt;""),MAX(0,IF(I164&lt;&gt;"",MIN(I164,(J164*K164)-L164-M164-N164), (J164*K164)-L164-M164-N164)),"")</f>
        <v/>
      </c>
    </row>
    <row r="165">
      <c r="I165" s="10" t="n"/>
      <c r="J165" s="10" t="n"/>
      <c r="K165" s="11">
        <f>IFERROR(VLOOKUP(G165,Assumptions!$D$4:$E$8,2,FALSE),"")</f>
        <v/>
      </c>
      <c r="L165" s="10" t="n"/>
      <c r="M165" s="10">
        <f>IF(AND(J165&lt;&gt;"",K165&lt;&gt;""),ROUND((J165*K165)*Assumptions!$E$10,0),"")</f>
        <v/>
      </c>
      <c r="N165" s="10">
        <f>IF(G165&lt;&gt;"",Assumptions!$E$11,"")</f>
        <v/>
      </c>
      <c r="O165" s="10">
        <f>IF(AND(J165&lt;&gt;"",K165&lt;&gt;""),MAX(0,IF(I165&lt;&gt;"",MIN(I165,(J165*K165)-L165-M165-N165), (J165*K165)-L165-M165-N165)),"")</f>
        <v/>
      </c>
    </row>
    <row r="166">
      <c r="I166" s="10" t="n"/>
      <c r="J166" s="10" t="n"/>
      <c r="K166" s="11">
        <f>IFERROR(VLOOKUP(G166,Assumptions!$D$4:$E$8,2,FALSE),"")</f>
        <v/>
      </c>
      <c r="L166" s="10" t="n"/>
      <c r="M166" s="10">
        <f>IF(AND(J166&lt;&gt;"",K166&lt;&gt;""),ROUND((J166*K166)*Assumptions!$E$10,0),"")</f>
        <v/>
      </c>
      <c r="N166" s="10">
        <f>IF(G166&lt;&gt;"",Assumptions!$E$11,"")</f>
        <v/>
      </c>
      <c r="O166" s="10">
        <f>IF(AND(J166&lt;&gt;"",K166&lt;&gt;""),MAX(0,IF(I166&lt;&gt;"",MIN(I166,(J166*K166)-L166-M166-N166), (J166*K166)-L166-M166-N166)),"")</f>
        <v/>
      </c>
    </row>
    <row r="167">
      <c r="I167" s="10" t="n"/>
      <c r="J167" s="10" t="n"/>
      <c r="K167" s="11">
        <f>IFERROR(VLOOKUP(G167,Assumptions!$D$4:$E$8,2,FALSE),"")</f>
        <v/>
      </c>
      <c r="L167" s="10" t="n"/>
      <c r="M167" s="10">
        <f>IF(AND(J167&lt;&gt;"",K167&lt;&gt;""),ROUND((J167*K167)*Assumptions!$E$10,0),"")</f>
        <v/>
      </c>
      <c r="N167" s="10">
        <f>IF(G167&lt;&gt;"",Assumptions!$E$11,"")</f>
        <v/>
      </c>
      <c r="O167" s="10">
        <f>IF(AND(J167&lt;&gt;"",K167&lt;&gt;""),MAX(0,IF(I167&lt;&gt;"",MIN(I167,(J167*K167)-L167-M167-N167), (J167*K167)-L167-M167-N167)),"")</f>
        <v/>
      </c>
    </row>
    <row r="168">
      <c r="I168" s="10" t="n"/>
      <c r="J168" s="10" t="n"/>
      <c r="K168" s="11">
        <f>IFERROR(VLOOKUP(G168,Assumptions!$D$4:$E$8,2,FALSE),"")</f>
        <v/>
      </c>
      <c r="L168" s="10" t="n"/>
      <c r="M168" s="10">
        <f>IF(AND(J168&lt;&gt;"",K168&lt;&gt;""),ROUND((J168*K168)*Assumptions!$E$10,0),"")</f>
        <v/>
      </c>
      <c r="N168" s="10">
        <f>IF(G168&lt;&gt;"",Assumptions!$E$11,"")</f>
        <v/>
      </c>
      <c r="O168" s="10">
        <f>IF(AND(J168&lt;&gt;"",K168&lt;&gt;""),MAX(0,IF(I168&lt;&gt;"",MIN(I168,(J168*K168)-L168-M168-N168), (J168*K168)-L168-M168-N168)),"")</f>
        <v/>
      </c>
    </row>
    <row r="169">
      <c r="I169" s="10" t="n"/>
      <c r="J169" s="10" t="n"/>
      <c r="K169" s="11">
        <f>IFERROR(VLOOKUP(G169,Assumptions!$D$4:$E$8,2,FALSE),"")</f>
        <v/>
      </c>
      <c r="L169" s="10" t="n"/>
      <c r="M169" s="10">
        <f>IF(AND(J169&lt;&gt;"",K169&lt;&gt;""),ROUND((J169*K169)*Assumptions!$E$10,0),"")</f>
        <v/>
      </c>
      <c r="N169" s="10">
        <f>IF(G169&lt;&gt;"",Assumptions!$E$11,"")</f>
        <v/>
      </c>
      <c r="O169" s="10">
        <f>IF(AND(J169&lt;&gt;"",K169&lt;&gt;""),MAX(0,IF(I169&lt;&gt;"",MIN(I169,(J169*K169)-L169-M169-N169), (J169*K169)-L169-M169-N169)),"")</f>
        <v/>
      </c>
    </row>
    <row r="170">
      <c r="I170" s="10" t="n"/>
      <c r="J170" s="10" t="n"/>
      <c r="K170" s="11">
        <f>IFERROR(VLOOKUP(G170,Assumptions!$D$4:$E$8,2,FALSE),"")</f>
        <v/>
      </c>
      <c r="L170" s="10" t="n"/>
      <c r="M170" s="10">
        <f>IF(AND(J170&lt;&gt;"",K170&lt;&gt;""),ROUND((J170*K170)*Assumptions!$E$10,0),"")</f>
        <v/>
      </c>
      <c r="N170" s="10">
        <f>IF(G170&lt;&gt;"",Assumptions!$E$11,"")</f>
        <v/>
      </c>
      <c r="O170" s="10">
        <f>IF(AND(J170&lt;&gt;"",K170&lt;&gt;""),MAX(0,IF(I170&lt;&gt;"",MIN(I170,(J170*K170)-L170-M170-N170), (J170*K170)-L170-M170-N170)),"")</f>
        <v/>
      </c>
    </row>
    <row r="171">
      <c r="I171" s="10" t="n"/>
      <c r="J171" s="10" t="n"/>
      <c r="K171" s="11">
        <f>IFERROR(VLOOKUP(G171,Assumptions!$D$4:$E$8,2,FALSE),"")</f>
        <v/>
      </c>
      <c r="L171" s="10" t="n"/>
      <c r="M171" s="10">
        <f>IF(AND(J171&lt;&gt;"",K171&lt;&gt;""),ROUND((J171*K171)*Assumptions!$E$10,0),"")</f>
        <v/>
      </c>
      <c r="N171" s="10">
        <f>IF(G171&lt;&gt;"",Assumptions!$E$11,"")</f>
        <v/>
      </c>
      <c r="O171" s="10">
        <f>IF(AND(J171&lt;&gt;"",K171&lt;&gt;""),MAX(0,IF(I171&lt;&gt;"",MIN(I171,(J171*K171)-L171-M171-N171), (J171*K171)-L171-M171-N171)),"")</f>
        <v/>
      </c>
    </row>
    <row r="172">
      <c r="I172" s="10" t="n"/>
      <c r="J172" s="10" t="n"/>
      <c r="K172" s="11">
        <f>IFERROR(VLOOKUP(G172,Assumptions!$D$4:$E$8,2,FALSE),"")</f>
        <v/>
      </c>
      <c r="L172" s="10" t="n"/>
      <c r="M172" s="10">
        <f>IF(AND(J172&lt;&gt;"",K172&lt;&gt;""),ROUND((J172*K172)*Assumptions!$E$10,0),"")</f>
        <v/>
      </c>
      <c r="N172" s="10">
        <f>IF(G172&lt;&gt;"",Assumptions!$E$11,"")</f>
        <v/>
      </c>
      <c r="O172" s="10">
        <f>IF(AND(J172&lt;&gt;"",K172&lt;&gt;""),MAX(0,IF(I172&lt;&gt;"",MIN(I172,(J172*K172)-L172-M172-N172), (J172*K172)-L172-M172-N172)),"")</f>
        <v/>
      </c>
    </row>
    <row r="173">
      <c r="I173" s="10" t="n"/>
      <c r="J173" s="10" t="n"/>
      <c r="K173" s="11">
        <f>IFERROR(VLOOKUP(G173,Assumptions!$D$4:$E$8,2,FALSE),"")</f>
        <v/>
      </c>
      <c r="L173" s="10" t="n"/>
      <c r="M173" s="10">
        <f>IF(AND(J173&lt;&gt;"",K173&lt;&gt;""),ROUND((J173*K173)*Assumptions!$E$10,0),"")</f>
        <v/>
      </c>
      <c r="N173" s="10">
        <f>IF(G173&lt;&gt;"",Assumptions!$E$11,"")</f>
        <v/>
      </c>
      <c r="O173" s="10">
        <f>IF(AND(J173&lt;&gt;"",K173&lt;&gt;""),MAX(0,IF(I173&lt;&gt;"",MIN(I173,(J173*K173)-L173-M173-N173), (J173*K173)-L173-M173-N173)),"")</f>
        <v/>
      </c>
    </row>
    <row r="174">
      <c r="I174" s="10" t="n"/>
      <c r="J174" s="10" t="n"/>
      <c r="K174" s="11">
        <f>IFERROR(VLOOKUP(G174,Assumptions!$D$4:$E$8,2,FALSE),"")</f>
        <v/>
      </c>
      <c r="L174" s="10" t="n"/>
      <c r="M174" s="10">
        <f>IF(AND(J174&lt;&gt;"",K174&lt;&gt;""),ROUND((J174*K174)*Assumptions!$E$10,0),"")</f>
        <v/>
      </c>
      <c r="N174" s="10">
        <f>IF(G174&lt;&gt;"",Assumptions!$E$11,"")</f>
        <v/>
      </c>
      <c r="O174" s="10">
        <f>IF(AND(J174&lt;&gt;"",K174&lt;&gt;""),MAX(0,IF(I174&lt;&gt;"",MIN(I174,(J174*K174)-L174-M174-N174), (J174*K174)-L174-M174-N174)),"")</f>
        <v/>
      </c>
    </row>
    <row r="175">
      <c r="I175" s="10" t="n"/>
      <c r="J175" s="10" t="n"/>
      <c r="K175" s="11">
        <f>IFERROR(VLOOKUP(G175,Assumptions!$D$4:$E$8,2,FALSE),"")</f>
        <v/>
      </c>
      <c r="L175" s="10" t="n"/>
      <c r="M175" s="10">
        <f>IF(AND(J175&lt;&gt;"",K175&lt;&gt;""),ROUND((J175*K175)*Assumptions!$E$10,0),"")</f>
        <v/>
      </c>
      <c r="N175" s="10">
        <f>IF(G175&lt;&gt;"",Assumptions!$E$11,"")</f>
        <v/>
      </c>
      <c r="O175" s="10">
        <f>IF(AND(J175&lt;&gt;"",K175&lt;&gt;""),MAX(0,IF(I175&lt;&gt;"",MIN(I175,(J175*K175)-L175-M175-N175), (J175*K175)-L175-M175-N175)),"")</f>
        <v/>
      </c>
    </row>
    <row r="176">
      <c r="I176" s="10" t="n"/>
      <c r="J176" s="10" t="n"/>
      <c r="K176" s="11">
        <f>IFERROR(VLOOKUP(G176,Assumptions!$D$4:$E$8,2,FALSE),"")</f>
        <v/>
      </c>
      <c r="L176" s="10" t="n"/>
      <c r="M176" s="10">
        <f>IF(AND(J176&lt;&gt;"",K176&lt;&gt;""),ROUND((J176*K176)*Assumptions!$E$10,0),"")</f>
        <v/>
      </c>
      <c r="N176" s="10">
        <f>IF(G176&lt;&gt;"",Assumptions!$E$11,"")</f>
        <v/>
      </c>
      <c r="O176" s="10">
        <f>IF(AND(J176&lt;&gt;"",K176&lt;&gt;""),MAX(0,IF(I176&lt;&gt;"",MIN(I176,(J176*K176)-L176-M176-N176), (J176*K176)-L176-M176-N176)),"")</f>
        <v/>
      </c>
    </row>
    <row r="177">
      <c r="I177" s="10" t="n"/>
      <c r="J177" s="10" t="n"/>
      <c r="K177" s="11">
        <f>IFERROR(VLOOKUP(G177,Assumptions!$D$4:$E$8,2,FALSE),"")</f>
        <v/>
      </c>
      <c r="L177" s="10" t="n"/>
      <c r="M177" s="10">
        <f>IF(AND(J177&lt;&gt;"",K177&lt;&gt;""),ROUND((J177*K177)*Assumptions!$E$10,0),"")</f>
        <v/>
      </c>
      <c r="N177" s="10">
        <f>IF(G177&lt;&gt;"",Assumptions!$E$11,"")</f>
        <v/>
      </c>
      <c r="O177" s="10">
        <f>IF(AND(J177&lt;&gt;"",K177&lt;&gt;""),MAX(0,IF(I177&lt;&gt;"",MIN(I177,(J177*K177)-L177-M177-N177), (J177*K177)-L177-M177-N177)),"")</f>
        <v/>
      </c>
    </row>
    <row r="178">
      <c r="I178" s="10" t="n"/>
      <c r="J178" s="10" t="n"/>
      <c r="K178" s="11">
        <f>IFERROR(VLOOKUP(G178,Assumptions!$D$4:$E$8,2,FALSE),"")</f>
        <v/>
      </c>
      <c r="L178" s="10" t="n"/>
      <c r="M178" s="10">
        <f>IF(AND(J178&lt;&gt;"",K178&lt;&gt;""),ROUND((J178*K178)*Assumptions!$E$10,0),"")</f>
        <v/>
      </c>
      <c r="N178" s="10">
        <f>IF(G178&lt;&gt;"",Assumptions!$E$11,"")</f>
        <v/>
      </c>
      <c r="O178" s="10">
        <f>IF(AND(J178&lt;&gt;"",K178&lt;&gt;""),MAX(0,IF(I178&lt;&gt;"",MIN(I178,(J178*K178)-L178-M178-N178), (J178*K178)-L178-M178-N178)),"")</f>
        <v/>
      </c>
    </row>
    <row r="179">
      <c r="I179" s="10" t="n"/>
      <c r="J179" s="10" t="n"/>
      <c r="K179" s="11">
        <f>IFERROR(VLOOKUP(G179,Assumptions!$D$4:$E$8,2,FALSE),"")</f>
        <v/>
      </c>
      <c r="L179" s="10" t="n"/>
      <c r="M179" s="10">
        <f>IF(AND(J179&lt;&gt;"",K179&lt;&gt;""),ROUND((J179*K179)*Assumptions!$E$10,0),"")</f>
        <v/>
      </c>
      <c r="N179" s="10">
        <f>IF(G179&lt;&gt;"",Assumptions!$E$11,"")</f>
        <v/>
      </c>
      <c r="O179" s="10">
        <f>IF(AND(J179&lt;&gt;"",K179&lt;&gt;""),MAX(0,IF(I179&lt;&gt;"",MIN(I179,(J179*K179)-L179-M179-N179), (J179*K179)-L179-M179-N179)),"")</f>
        <v/>
      </c>
    </row>
    <row r="180">
      <c r="I180" s="10" t="n"/>
      <c r="J180" s="10" t="n"/>
      <c r="K180" s="11">
        <f>IFERROR(VLOOKUP(G180,Assumptions!$D$4:$E$8,2,FALSE),"")</f>
        <v/>
      </c>
      <c r="L180" s="10" t="n"/>
      <c r="M180" s="10">
        <f>IF(AND(J180&lt;&gt;"",K180&lt;&gt;""),ROUND((J180*K180)*Assumptions!$E$10,0),"")</f>
        <v/>
      </c>
      <c r="N180" s="10">
        <f>IF(G180&lt;&gt;"",Assumptions!$E$11,"")</f>
        <v/>
      </c>
      <c r="O180" s="10">
        <f>IF(AND(J180&lt;&gt;"",K180&lt;&gt;""),MAX(0,IF(I180&lt;&gt;"",MIN(I180,(J180*K180)-L180-M180-N180), (J180*K180)-L180-M180-N180)),"")</f>
        <v/>
      </c>
    </row>
    <row r="181">
      <c r="I181" s="10" t="n"/>
      <c r="J181" s="10" t="n"/>
      <c r="K181" s="11">
        <f>IFERROR(VLOOKUP(G181,Assumptions!$D$4:$E$8,2,FALSE),"")</f>
        <v/>
      </c>
      <c r="L181" s="10" t="n"/>
      <c r="M181" s="10">
        <f>IF(AND(J181&lt;&gt;"",K181&lt;&gt;""),ROUND((J181*K181)*Assumptions!$E$10,0),"")</f>
        <v/>
      </c>
      <c r="N181" s="10">
        <f>IF(G181&lt;&gt;"",Assumptions!$E$11,"")</f>
        <v/>
      </c>
      <c r="O181" s="10">
        <f>IF(AND(J181&lt;&gt;"",K181&lt;&gt;""),MAX(0,IF(I181&lt;&gt;"",MIN(I181,(J181*K181)-L181-M181-N181), (J181*K181)-L181-M181-N181)),"")</f>
        <v/>
      </c>
    </row>
    <row r="182">
      <c r="I182" s="10" t="n"/>
      <c r="J182" s="10" t="n"/>
      <c r="K182" s="11">
        <f>IFERROR(VLOOKUP(G182,Assumptions!$D$4:$E$8,2,FALSE),"")</f>
        <v/>
      </c>
      <c r="L182" s="10" t="n"/>
      <c r="M182" s="10">
        <f>IF(AND(J182&lt;&gt;"",K182&lt;&gt;""),ROUND((J182*K182)*Assumptions!$E$10,0),"")</f>
        <v/>
      </c>
      <c r="N182" s="10">
        <f>IF(G182&lt;&gt;"",Assumptions!$E$11,"")</f>
        <v/>
      </c>
      <c r="O182" s="10">
        <f>IF(AND(J182&lt;&gt;"",K182&lt;&gt;""),MAX(0,IF(I182&lt;&gt;"",MIN(I182,(J182*K182)-L182-M182-N182), (J182*K182)-L182-M182-N182)),"")</f>
        <v/>
      </c>
    </row>
    <row r="183">
      <c r="I183" s="10" t="n"/>
      <c r="J183" s="10" t="n"/>
      <c r="K183" s="11">
        <f>IFERROR(VLOOKUP(G183,Assumptions!$D$4:$E$8,2,FALSE),"")</f>
        <v/>
      </c>
      <c r="L183" s="10" t="n"/>
      <c r="M183" s="10">
        <f>IF(AND(J183&lt;&gt;"",K183&lt;&gt;""),ROUND((J183*K183)*Assumptions!$E$10,0),"")</f>
        <v/>
      </c>
      <c r="N183" s="10">
        <f>IF(G183&lt;&gt;"",Assumptions!$E$11,"")</f>
        <v/>
      </c>
      <c r="O183" s="10">
        <f>IF(AND(J183&lt;&gt;"",K183&lt;&gt;""),MAX(0,IF(I183&lt;&gt;"",MIN(I183,(J183*K183)-L183-M183-N183), (J183*K183)-L183-M183-N183)),"")</f>
        <v/>
      </c>
    </row>
    <row r="184">
      <c r="I184" s="10" t="n"/>
      <c r="J184" s="10" t="n"/>
      <c r="K184" s="11">
        <f>IFERROR(VLOOKUP(G184,Assumptions!$D$4:$E$8,2,FALSE),"")</f>
        <v/>
      </c>
      <c r="L184" s="10" t="n"/>
      <c r="M184" s="10">
        <f>IF(AND(J184&lt;&gt;"",K184&lt;&gt;""),ROUND((J184*K184)*Assumptions!$E$10,0),"")</f>
        <v/>
      </c>
      <c r="N184" s="10">
        <f>IF(G184&lt;&gt;"",Assumptions!$E$11,"")</f>
        <v/>
      </c>
      <c r="O184" s="10">
        <f>IF(AND(J184&lt;&gt;"",K184&lt;&gt;""),MAX(0,IF(I184&lt;&gt;"",MIN(I184,(J184*K184)-L184-M184-N184), (J184*K184)-L184-M184-N184)),"")</f>
        <v/>
      </c>
    </row>
    <row r="185">
      <c r="I185" s="10" t="n"/>
      <c r="J185" s="10" t="n"/>
      <c r="K185" s="11">
        <f>IFERROR(VLOOKUP(G185,Assumptions!$D$4:$E$8,2,FALSE),"")</f>
        <v/>
      </c>
      <c r="L185" s="10" t="n"/>
      <c r="M185" s="10">
        <f>IF(AND(J185&lt;&gt;"",K185&lt;&gt;""),ROUND((J185*K185)*Assumptions!$E$10,0),"")</f>
        <v/>
      </c>
      <c r="N185" s="10">
        <f>IF(G185&lt;&gt;"",Assumptions!$E$11,"")</f>
        <v/>
      </c>
      <c r="O185" s="10">
        <f>IF(AND(J185&lt;&gt;"",K185&lt;&gt;""),MAX(0,IF(I185&lt;&gt;"",MIN(I185,(J185*K185)-L185-M185-N185), (J185*K185)-L185-M185-N185)),"")</f>
        <v/>
      </c>
    </row>
    <row r="186">
      <c r="I186" s="10" t="n"/>
      <c r="J186" s="10" t="n"/>
      <c r="K186" s="11">
        <f>IFERROR(VLOOKUP(G186,Assumptions!$D$4:$E$8,2,FALSE),"")</f>
        <v/>
      </c>
      <c r="L186" s="10" t="n"/>
      <c r="M186" s="10">
        <f>IF(AND(J186&lt;&gt;"",K186&lt;&gt;""),ROUND((J186*K186)*Assumptions!$E$10,0),"")</f>
        <v/>
      </c>
      <c r="N186" s="10">
        <f>IF(G186&lt;&gt;"",Assumptions!$E$11,"")</f>
        <v/>
      </c>
      <c r="O186" s="10">
        <f>IF(AND(J186&lt;&gt;"",K186&lt;&gt;""),MAX(0,IF(I186&lt;&gt;"",MIN(I186,(J186*K186)-L186-M186-N186), (J186*K186)-L186-M186-N186)),"")</f>
        <v/>
      </c>
    </row>
    <row r="187">
      <c r="I187" s="10" t="n"/>
      <c r="J187" s="10" t="n"/>
      <c r="K187" s="11">
        <f>IFERROR(VLOOKUP(G187,Assumptions!$D$4:$E$8,2,FALSE),"")</f>
        <v/>
      </c>
      <c r="L187" s="10" t="n"/>
      <c r="M187" s="10">
        <f>IF(AND(J187&lt;&gt;"",K187&lt;&gt;""),ROUND((J187*K187)*Assumptions!$E$10,0),"")</f>
        <v/>
      </c>
      <c r="N187" s="10">
        <f>IF(G187&lt;&gt;"",Assumptions!$E$11,"")</f>
        <v/>
      </c>
      <c r="O187" s="10">
        <f>IF(AND(J187&lt;&gt;"",K187&lt;&gt;""),MAX(0,IF(I187&lt;&gt;"",MIN(I187,(J187*K187)-L187-M187-N187), (J187*K187)-L187-M187-N187)),"")</f>
        <v/>
      </c>
    </row>
    <row r="188">
      <c r="I188" s="10" t="n"/>
      <c r="J188" s="10" t="n"/>
      <c r="K188" s="11">
        <f>IFERROR(VLOOKUP(G188,Assumptions!$D$4:$E$8,2,FALSE),"")</f>
        <v/>
      </c>
      <c r="L188" s="10" t="n"/>
      <c r="M188" s="10">
        <f>IF(AND(J188&lt;&gt;"",K188&lt;&gt;""),ROUND((J188*K188)*Assumptions!$E$10,0),"")</f>
        <v/>
      </c>
      <c r="N188" s="10">
        <f>IF(G188&lt;&gt;"",Assumptions!$E$11,"")</f>
        <v/>
      </c>
      <c r="O188" s="10">
        <f>IF(AND(J188&lt;&gt;"",K188&lt;&gt;""),MAX(0,IF(I188&lt;&gt;"",MIN(I188,(J188*K188)-L188-M188-N188), (J188*K188)-L188-M188-N188)),"")</f>
        <v/>
      </c>
    </row>
    <row r="189">
      <c r="I189" s="10" t="n"/>
      <c r="J189" s="10" t="n"/>
      <c r="K189" s="11">
        <f>IFERROR(VLOOKUP(G189,Assumptions!$D$4:$E$8,2,FALSE),"")</f>
        <v/>
      </c>
      <c r="L189" s="10" t="n"/>
      <c r="M189" s="10">
        <f>IF(AND(J189&lt;&gt;"",K189&lt;&gt;""),ROUND((J189*K189)*Assumptions!$E$10,0),"")</f>
        <v/>
      </c>
      <c r="N189" s="10">
        <f>IF(G189&lt;&gt;"",Assumptions!$E$11,"")</f>
        <v/>
      </c>
      <c r="O189" s="10">
        <f>IF(AND(J189&lt;&gt;"",K189&lt;&gt;""),MAX(0,IF(I189&lt;&gt;"",MIN(I189,(J189*K189)-L189-M189-N189), (J189*K189)-L189-M189-N189)),"")</f>
        <v/>
      </c>
    </row>
    <row r="190">
      <c r="I190" s="10" t="n"/>
      <c r="J190" s="10" t="n"/>
      <c r="K190" s="11">
        <f>IFERROR(VLOOKUP(G190,Assumptions!$D$4:$E$8,2,FALSE),"")</f>
        <v/>
      </c>
      <c r="L190" s="10" t="n"/>
      <c r="M190" s="10">
        <f>IF(AND(J190&lt;&gt;"",K190&lt;&gt;""),ROUND((J190*K190)*Assumptions!$E$10,0),"")</f>
        <v/>
      </c>
      <c r="N190" s="10">
        <f>IF(G190&lt;&gt;"",Assumptions!$E$11,"")</f>
        <v/>
      </c>
      <c r="O190" s="10">
        <f>IF(AND(J190&lt;&gt;"",K190&lt;&gt;""),MAX(0,IF(I190&lt;&gt;"",MIN(I190,(J190*K190)-L190-M190-N190), (J190*K190)-L190-M190-N190)),"")</f>
        <v/>
      </c>
    </row>
    <row r="191">
      <c r="I191" s="10" t="n"/>
      <c r="J191" s="10" t="n"/>
      <c r="K191" s="11">
        <f>IFERROR(VLOOKUP(G191,Assumptions!$D$4:$E$8,2,FALSE),"")</f>
        <v/>
      </c>
      <c r="L191" s="10" t="n"/>
      <c r="M191" s="10">
        <f>IF(AND(J191&lt;&gt;"",K191&lt;&gt;""),ROUND((J191*K191)*Assumptions!$E$10,0),"")</f>
        <v/>
      </c>
      <c r="N191" s="10">
        <f>IF(G191&lt;&gt;"",Assumptions!$E$11,"")</f>
        <v/>
      </c>
      <c r="O191" s="10">
        <f>IF(AND(J191&lt;&gt;"",K191&lt;&gt;""),MAX(0,IF(I191&lt;&gt;"",MIN(I191,(J191*K191)-L191-M191-N191), (J191*K191)-L191-M191-N191)),"")</f>
        <v/>
      </c>
    </row>
    <row r="192">
      <c r="I192" s="10" t="n"/>
      <c r="J192" s="10" t="n"/>
      <c r="K192" s="11">
        <f>IFERROR(VLOOKUP(G192,Assumptions!$D$4:$E$8,2,FALSE),"")</f>
        <v/>
      </c>
      <c r="L192" s="10" t="n"/>
      <c r="M192" s="10">
        <f>IF(AND(J192&lt;&gt;"",K192&lt;&gt;""),ROUND((J192*K192)*Assumptions!$E$10,0),"")</f>
        <v/>
      </c>
      <c r="N192" s="10">
        <f>IF(G192&lt;&gt;"",Assumptions!$E$11,"")</f>
        <v/>
      </c>
      <c r="O192" s="10">
        <f>IF(AND(J192&lt;&gt;"",K192&lt;&gt;""),MAX(0,IF(I192&lt;&gt;"",MIN(I192,(J192*K192)-L192-M192-N192), (J192*K192)-L192-M192-N192)),"")</f>
        <v/>
      </c>
    </row>
    <row r="193">
      <c r="I193" s="10" t="n"/>
      <c r="J193" s="10" t="n"/>
      <c r="K193" s="11">
        <f>IFERROR(VLOOKUP(G193,Assumptions!$D$4:$E$8,2,FALSE),"")</f>
        <v/>
      </c>
      <c r="L193" s="10" t="n"/>
      <c r="M193" s="10">
        <f>IF(AND(J193&lt;&gt;"",K193&lt;&gt;""),ROUND((J193*K193)*Assumptions!$E$10,0),"")</f>
        <v/>
      </c>
      <c r="N193" s="10">
        <f>IF(G193&lt;&gt;"",Assumptions!$E$11,"")</f>
        <v/>
      </c>
      <c r="O193" s="10">
        <f>IF(AND(J193&lt;&gt;"",K193&lt;&gt;""),MAX(0,IF(I193&lt;&gt;"",MIN(I193,(J193*K193)-L193-M193-N193), (J193*K193)-L193-M193-N193)),"")</f>
        <v/>
      </c>
    </row>
    <row r="194">
      <c r="I194" s="10" t="n"/>
      <c r="J194" s="10" t="n"/>
      <c r="K194" s="11">
        <f>IFERROR(VLOOKUP(G194,Assumptions!$D$4:$E$8,2,FALSE),"")</f>
        <v/>
      </c>
      <c r="L194" s="10" t="n"/>
      <c r="M194" s="10">
        <f>IF(AND(J194&lt;&gt;"",K194&lt;&gt;""),ROUND((J194*K194)*Assumptions!$E$10,0),"")</f>
        <v/>
      </c>
      <c r="N194" s="10">
        <f>IF(G194&lt;&gt;"",Assumptions!$E$11,"")</f>
        <v/>
      </c>
      <c r="O194" s="10">
        <f>IF(AND(J194&lt;&gt;"",K194&lt;&gt;""),MAX(0,IF(I194&lt;&gt;"",MIN(I194,(J194*K194)-L194-M194-N194), (J194*K194)-L194-M194-N194)),"")</f>
        <v/>
      </c>
    </row>
    <row r="195">
      <c r="I195" s="10" t="n"/>
      <c r="J195" s="10" t="n"/>
      <c r="K195" s="11">
        <f>IFERROR(VLOOKUP(G195,Assumptions!$D$4:$E$8,2,FALSE),"")</f>
        <v/>
      </c>
      <c r="L195" s="10" t="n"/>
      <c r="M195" s="10">
        <f>IF(AND(J195&lt;&gt;"",K195&lt;&gt;""),ROUND((J195*K195)*Assumptions!$E$10,0),"")</f>
        <v/>
      </c>
      <c r="N195" s="10">
        <f>IF(G195&lt;&gt;"",Assumptions!$E$11,"")</f>
        <v/>
      </c>
      <c r="O195" s="10">
        <f>IF(AND(J195&lt;&gt;"",K195&lt;&gt;""),MAX(0,IF(I195&lt;&gt;"",MIN(I195,(J195*K195)-L195-M195-N195), (J195*K195)-L195-M195-N195)),"")</f>
        <v/>
      </c>
    </row>
    <row r="196">
      <c r="I196" s="10" t="n"/>
      <c r="J196" s="10" t="n"/>
      <c r="K196" s="11">
        <f>IFERROR(VLOOKUP(G196,Assumptions!$D$4:$E$8,2,FALSE),"")</f>
        <v/>
      </c>
      <c r="L196" s="10" t="n"/>
      <c r="M196" s="10">
        <f>IF(AND(J196&lt;&gt;"",K196&lt;&gt;""),ROUND((J196*K196)*Assumptions!$E$10,0),"")</f>
        <v/>
      </c>
      <c r="N196" s="10">
        <f>IF(G196&lt;&gt;"",Assumptions!$E$11,"")</f>
        <v/>
      </c>
      <c r="O196" s="10">
        <f>IF(AND(J196&lt;&gt;"",K196&lt;&gt;""),MAX(0,IF(I196&lt;&gt;"",MIN(I196,(J196*K196)-L196-M196-N196), (J196*K196)-L196-M196-N196)),"")</f>
        <v/>
      </c>
    </row>
    <row r="197">
      <c r="I197" s="10" t="n"/>
      <c r="J197" s="10" t="n"/>
      <c r="K197" s="11">
        <f>IFERROR(VLOOKUP(G197,Assumptions!$D$4:$E$8,2,FALSE),"")</f>
        <v/>
      </c>
      <c r="L197" s="10" t="n"/>
      <c r="M197" s="10">
        <f>IF(AND(J197&lt;&gt;"",K197&lt;&gt;""),ROUND((J197*K197)*Assumptions!$E$10,0),"")</f>
        <v/>
      </c>
      <c r="N197" s="10">
        <f>IF(G197&lt;&gt;"",Assumptions!$E$11,"")</f>
        <v/>
      </c>
      <c r="O197" s="10">
        <f>IF(AND(J197&lt;&gt;"",K197&lt;&gt;""),MAX(0,IF(I197&lt;&gt;"",MIN(I197,(J197*K197)-L197-M197-N197), (J197*K197)-L197-M197-N197)),"")</f>
        <v/>
      </c>
    </row>
    <row r="198">
      <c r="I198" s="10" t="n"/>
      <c r="J198" s="10" t="n"/>
      <c r="K198" s="11">
        <f>IFERROR(VLOOKUP(G198,Assumptions!$D$4:$E$8,2,FALSE),"")</f>
        <v/>
      </c>
      <c r="L198" s="10" t="n"/>
      <c r="M198" s="10">
        <f>IF(AND(J198&lt;&gt;"",K198&lt;&gt;""),ROUND((J198*K198)*Assumptions!$E$10,0),"")</f>
        <v/>
      </c>
      <c r="N198" s="10">
        <f>IF(G198&lt;&gt;"",Assumptions!$E$11,"")</f>
        <v/>
      </c>
      <c r="O198" s="10">
        <f>IF(AND(J198&lt;&gt;"",K198&lt;&gt;""),MAX(0,IF(I198&lt;&gt;"",MIN(I198,(J198*K198)-L198-M198-N198), (J198*K198)-L198-M198-N198)),"")</f>
        <v/>
      </c>
    </row>
    <row r="199">
      <c r="I199" s="10" t="n"/>
      <c r="J199" s="10" t="n"/>
      <c r="K199" s="11">
        <f>IFERROR(VLOOKUP(G199,Assumptions!$D$4:$E$8,2,FALSE),"")</f>
        <v/>
      </c>
      <c r="L199" s="10" t="n"/>
      <c r="M199" s="10">
        <f>IF(AND(J199&lt;&gt;"",K199&lt;&gt;""),ROUND((J199*K199)*Assumptions!$E$10,0),"")</f>
        <v/>
      </c>
      <c r="N199" s="10">
        <f>IF(G199&lt;&gt;"",Assumptions!$E$11,"")</f>
        <v/>
      </c>
      <c r="O199" s="10">
        <f>IF(AND(J199&lt;&gt;"",K199&lt;&gt;""),MAX(0,IF(I199&lt;&gt;"",MIN(I199,(J199*K199)-L199-M199-N199), (J199*K199)-L199-M199-N199)),"")</f>
        <v/>
      </c>
    </row>
    <row r="200">
      <c r="I200" s="10" t="n"/>
      <c r="J200" s="10" t="n"/>
      <c r="K200" s="11">
        <f>IFERROR(VLOOKUP(G200,Assumptions!$D$4:$E$8,2,FALSE),"")</f>
        <v/>
      </c>
      <c r="L200" s="10" t="n"/>
      <c r="M200" s="10">
        <f>IF(AND(J200&lt;&gt;"",K200&lt;&gt;""),ROUND((J200*K200)*Assumptions!$E$10,0),"")</f>
        <v/>
      </c>
      <c r="N200" s="10">
        <f>IF(G200&lt;&gt;"",Assumptions!$E$11,"")</f>
        <v/>
      </c>
      <c r="O200" s="10">
        <f>IF(AND(J200&lt;&gt;"",K200&lt;&gt;""),MAX(0,IF(I200&lt;&gt;"",MIN(I200,(J200*K200)-L200-M200-N200), (J200*K200)-L200-M200-N200)),"")</f>
        <v/>
      </c>
    </row>
  </sheetData>
  <pageMargins left="0.75" right="0.75" top="1" bottom="1" header="0.5" footer="0.5"/>
  <tableParts count="1">
    <tablePart xmlns:r="http://schemas.openxmlformats.org/officeDocument/2006/relationships" r:id="rId1"/>
  </tableParts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C9"/>
  <sheetViews>
    <sheetView workbookViewId="0">
      <selection activeCell="A1" sqref="A1"/>
    </sheetView>
  </sheetViews>
  <sheetFormatPr baseColWidth="8" defaultRowHeight="15"/>
  <cols>
    <col width="12" customWidth="1" min="1" max="1"/>
    <col width="34" customWidth="1" min="2" max="2"/>
    <col width="80" customWidth="1" min="3" max="3"/>
  </cols>
  <sheetData>
    <row r="1">
      <c r="A1" s="1" t="inlineStr">
        <is>
          <t>Official County Foreclosure / Auction Links</t>
        </is>
      </c>
    </row>
    <row r="3">
      <c r="A3" s="3" t="inlineStr">
        <is>
          <t>County</t>
        </is>
      </c>
      <c r="B3" s="3" t="inlineStr">
        <is>
          <t>Resource</t>
        </is>
      </c>
      <c r="C3" s="3" t="inlineStr">
        <is>
          <t>URL</t>
        </is>
      </c>
    </row>
    <row r="4">
      <c r="A4" s="4" t="inlineStr">
        <is>
          <t>Lee</t>
        </is>
      </c>
      <c r="B4" s="4" t="inlineStr">
        <is>
          <t>Foreclosure Sales (Clerk)</t>
        </is>
      </c>
      <c r="C4" s="4" t="inlineStr">
        <is>
          <t>https://www.leeclerk.org/departments/courts/property-sales/foreclosure-sales</t>
        </is>
      </c>
    </row>
    <row r="5">
      <c r="A5" s="4" t="inlineStr">
        <is>
          <t>Lee</t>
        </is>
      </c>
      <c r="B5" s="4" t="inlineStr">
        <is>
          <t>Foreclosure &amp; Tax Deed Sales (overview)</t>
        </is>
      </c>
      <c r="C5" s="4" t="inlineStr">
        <is>
          <t>https://www.leeclerk.org/departments/courts/foreclosure-tax-deed-sales</t>
        </is>
      </c>
    </row>
    <row r="6">
      <c r="A6" s="4" t="inlineStr">
        <is>
          <t>Lee</t>
        </is>
      </c>
      <c r="B6" s="4" t="inlineStr">
        <is>
          <t>Tax Deed Sales (Clerk)</t>
        </is>
      </c>
      <c r="C6" s="4" t="inlineStr">
        <is>
          <t>https://www.leeclerk.org/departments/courts/property-sales/tax-deed-sales</t>
        </is>
      </c>
    </row>
    <row r="7">
      <c r="A7" s="4" t="inlineStr">
        <is>
          <t>Collier</t>
        </is>
      </c>
      <c r="B7" s="4" t="inlineStr">
        <is>
          <t>Foreclosures (Clerk)</t>
        </is>
      </c>
      <c r="C7" s="4" t="inlineStr">
        <is>
          <t>https://www.collierclerk.com/court-divisions/civil-court/foreclosures/</t>
        </is>
      </c>
    </row>
    <row r="8">
      <c r="A8" s="4" t="inlineStr">
        <is>
          <t>Collier</t>
        </is>
      </c>
      <c r="B8" s="4" t="inlineStr">
        <is>
          <t>Foreclosure Sales (calendar instructions)</t>
        </is>
      </c>
      <c r="C8" s="4" t="inlineStr">
        <is>
          <t>https://www.collierclerk.com/court-divisions/civil-court/foreclosures/foreclosure-sales/</t>
        </is>
      </c>
    </row>
    <row r="9">
      <c r="A9" s="4" t="inlineStr">
        <is>
          <t>Charlotte</t>
        </is>
      </c>
      <c r="B9" s="4" t="inlineStr">
        <is>
          <t>Mortgage Foreclosure (Clerk)</t>
        </is>
      </c>
      <c r="C9" s="4" t="inlineStr">
        <is>
          <t>https://charlotteclerk.com/courts/mortgage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2026-01-19T14:39:19Z</dcterms:created>
  <dcterms:modified xmlns:dcterms="http://purl.org/dc/terms/" xmlns:xsi="http://www.w3.org/2001/XMLSchema-instance" xsi:type="dcterms:W3CDTF">2026-01-19T14:39:19Z</dcterms:modified>
</cp:coreProperties>
</file>